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1985"/>
  </bookViews>
  <sheets>
    <sheet name="ПЛАН" sheetId="1" r:id="rId1"/>
  </sheets>
  <definedNames>
    <definedName name="_xlnm.Print_Titles" localSheetId="0">ПЛАН!$A:$B</definedName>
  </definedNames>
  <calcPr calcId="125725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3" i="1"/>
  <c r="BJ45"/>
  <c r="BK45"/>
  <c r="BI45"/>
  <c r="BG45"/>
  <c r="BF45"/>
  <c r="BH45"/>
  <c r="BD45"/>
  <c r="BE45"/>
  <c r="BC45"/>
  <c r="M45"/>
  <c r="N45"/>
  <c r="L45"/>
  <c r="J45"/>
  <c r="I45"/>
  <c r="K45"/>
  <c r="G45"/>
  <c r="H45"/>
  <c r="F45"/>
  <c r="BK44"/>
  <c r="BH44"/>
  <c r="BE44"/>
  <c r="BA44"/>
  <c r="AZ44"/>
  <c r="BB44"/>
  <c r="N44"/>
  <c r="AX44"/>
  <c r="K44"/>
  <c r="H44"/>
  <c r="AV44"/>
  <c r="D44"/>
  <c r="C44"/>
  <c r="E44"/>
  <c r="BK43"/>
  <c r="BH43"/>
  <c r="BE43"/>
  <c r="BA43"/>
  <c r="AZ43"/>
  <c r="BB43"/>
  <c r="N43"/>
  <c r="AX43"/>
  <c r="K43"/>
  <c r="H43"/>
  <c r="AV43"/>
  <c r="D43"/>
  <c r="C43"/>
  <c r="E43"/>
  <c r="BK42"/>
  <c r="BH42"/>
  <c r="BE42"/>
  <c r="BA42"/>
  <c r="AZ42"/>
  <c r="BB42"/>
  <c r="N42"/>
  <c r="AX42"/>
  <c r="K42"/>
  <c r="H42"/>
  <c r="AV42"/>
  <c r="D42"/>
  <c r="C42"/>
  <c r="E42"/>
  <c r="BK41"/>
  <c r="BH41"/>
  <c r="BE41"/>
  <c r="BA41"/>
  <c r="AZ41"/>
  <c r="BB41"/>
  <c r="AU41"/>
  <c r="N41"/>
  <c r="K41"/>
  <c r="AW41"/>
  <c r="H41"/>
  <c r="D41"/>
  <c r="E41"/>
  <c r="C41"/>
  <c r="BK40"/>
  <c r="BH40"/>
  <c r="BE40"/>
  <c r="BA40"/>
  <c r="BB40"/>
  <c r="AZ40"/>
  <c r="N40"/>
  <c r="AX40"/>
  <c r="R40"/>
  <c r="V40"/>
  <c r="Z40"/>
  <c r="AD40"/>
  <c r="AH40"/>
  <c r="AL40"/>
  <c r="AP40"/>
  <c r="K40"/>
  <c r="AW40"/>
  <c r="H40"/>
  <c r="D40"/>
  <c r="E40"/>
  <c r="C40"/>
  <c r="BK39"/>
  <c r="BH39"/>
  <c r="BE39"/>
  <c r="BA39"/>
  <c r="BB39"/>
  <c r="AZ39"/>
  <c r="N39"/>
  <c r="AX39"/>
  <c r="R39"/>
  <c r="V39"/>
  <c r="Z39"/>
  <c r="AD39"/>
  <c r="AH39"/>
  <c r="AL39"/>
  <c r="AP39"/>
  <c r="K39"/>
  <c r="AW39"/>
  <c r="H39"/>
  <c r="D39"/>
  <c r="E39"/>
  <c r="C39"/>
  <c r="BK38"/>
  <c r="BH38"/>
  <c r="BE38"/>
  <c r="BA38"/>
  <c r="BB38"/>
  <c r="AZ38"/>
  <c r="N38"/>
  <c r="AX38"/>
  <c r="R38"/>
  <c r="V38"/>
  <c r="Z38"/>
  <c r="AD38"/>
  <c r="AH38"/>
  <c r="AL38"/>
  <c r="AP38"/>
  <c r="K38"/>
  <c r="AW38"/>
  <c r="H38"/>
  <c r="D38"/>
  <c r="E38"/>
  <c r="C38"/>
  <c r="BK37"/>
  <c r="BH37"/>
  <c r="BE37"/>
  <c r="BA37"/>
  <c r="BB37"/>
  <c r="AZ37"/>
  <c r="N37"/>
  <c r="AX37"/>
  <c r="R37"/>
  <c r="V37"/>
  <c r="Z37"/>
  <c r="AD37"/>
  <c r="AH37"/>
  <c r="AL37"/>
  <c r="AP37"/>
  <c r="K37"/>
  <c r="AW37"/>
  <c r="H37"/>
  <c r="D37"/>
  <c r="E37"/>
  <c r="C37"/>
  <c r="BK36"/>
  <c r="BH36"/>
  <c r="BE36"/>
  <c r="BA36"/>
  <c r="BB36"/>
  <c r="AZ36"/>
  <c r="N36"/>
  <c r="AX36"/>
  <c r="R36"/>
  <c r="V36"/>
  <c r="Z36"/>
  <c r="AD36"/>
  <c r="AH36"/>
  <c r="AL36"/>
  <c r="AP36"/>
  <c r="K36"/>
  <c r="AW36"/>
  <c r="H36"/>
  <c r="D36"/>
  <c r="E36"/>
  <c r="C36"/>
  <c r="BK35"/>
  <c r="BH35"/>
  <c r="BE35"/>
  <c r="BA35"/>
  <c r="BB35"/>
  <c r="AZ35"/>
  <c r="N35"/>
  <c r="AX35"/>
  <c r="R35"/>
  <c r="V35"/>
  <c r="Z35"/>
  <c r="AD35"/>
  <c r="AH35"/>
  <c r="AL35"/>
  <c r="AP35"/>
  <c r="K35"/>
  <c r="AW35"/>
  <c r="H35"/>
  <c r="D35"/>
  <c r="E35"/>
  <c r="C35"/>
  <c r="BK34"/>
  <c r="BH34"/>
  <c r="BE34"/>
  <c r="BA34"/>
  <c r="BB34"/>
  <c r="AZ34"/>
  <c r="N34"/>
  <c r="AX34"/>
  <c r="R34"/>
  <c r="V34"/>
  <c r="Z34"/>
  <c r="AD34"/>
  <c r="AH34"/>
  <c r="AL34"/>
  <c r="AP34"/>
  <c r="K34"/>
  <c r="H34"/>
  <c r="D34"/>
  <c r="E34"/>
  <c r="C34"/>
  <c r="BK33"/>
  <c r="BH33"/>
  <c r="BE33"/>
  <c r="BA33"/>
  <c r="BB33"/>
  <c r="AZ33"/>
  <c r="AV33"/>
  <c r="P33"/>
  <c r="T33"/>
  <c r="X33"/>
  <c r="AB33"/>
  <c r="AF33"/>
  <c r="AJ33"/>
  <c r="AN33"/>
  <c r="N33"/>
  <c r="AX33"/>
  <c r="K33"/>
  <c r="AW33"/>
  <c r="H33"/>
  <c r="D33"/>
  <c r="E33"/>
  <c r="C33"/>
  <c r="BK32"/>
  <c r="BH32"/>
  <c r="BE32"/>
  <c r="BA32"/>
  <c r="BB32"/>
  <c r="AZ32"/>
  <c r="AV32"/>
  <c r="P32"/>
  <c r="T32"/>
  <c r="X32"/>
  <c r="AB32"/>
  <c r="AF32"/>
  <c r="AJ32"/>
  <c r="AN32"/>
  <c r="N32"/>
  <c r="AX32"/>
  <c r="K32"/>
  <c r="AW32"/>
  <c r="H32"/>
  <c r="D32"/>
  <c r="E32"/>
  <c r="C32"/>
  <c r="BK31"/>
  <c r="BH31"/>
  <c r="BE31"/>
  <c r="BA31"/>
  <c r="BB31"/>
  <c r="AZ31"/>
  <c r="AV31"/>
  <c r="P31"/>
  <c r="T31"/>
  <c r="X31"/>
  <c r="AB31"/>
  <c r="AF31"/>
  <c r="AJ31"/>
  <c r="AN31"/>
  <c r="N31"/>
  <c r="AX31"/>
  <c r="K31"/>
  <c r="AW31"/>
  <c r="H31"/>
  <c r="D31"/>
  <c r="E31"/>
  <c r="C31"/>
  <c r="BK30"/>
  <c r="BH30"/>
  <c r="BE30"/>
  <c r="BA30"/>
  <c r="BB30"/>
  <c r="AZ30"/>
  <c r="AV30"/>
  <c r="P30"/>
  <c r="T30"/>
  <c r="X30"/>
  <c r="AB30"/>
  <c r="AF30"/>
  <c r="AJ30"/>
  <c r="AN30"/>
  <c r="N30"/>
  <c r="AX30"/>
  <c r="K30"/>
  <c r="AW30"/>
  <c r="H30"/>
  <c r="D30"/>
  <c r="E30"/>
  <c r="C30"/>
  <c r="BK29"/>
  <c r="BH29"/>
  <c r="BE29"/>
  <c r="BA29"/>
  <c r="BB29"/>
  <c r="AZ29"/>
  <c r="AV29"/>
  <c r="P29"/>
  <c r="T29"/>
  <c r="X29"/>
  <c r="AB29"/>
  <c r="AF29"/>
  <c r="AJ29"/>
  <c r="AN29"/>
  <c r="N29"/>
  <c r="AX29"/>
  <c r="K29"/>
  <c r="AW29"/>
  <c r="H29"/>
  <c r="D29"/>
  <c r="E29"/>
  <c r="C29"/>
  <c r="BK28"/>
  <c r="BH28"/>
  <c r="BE28"/>
  <c r="BA28"/>
  <c r="BB28"/>
  <c r="AZ28"/>
  <c r="AV28"/>
  <c r="P28"/>
  <c r="T28"/>
  <c r="X28"/>
  <c r="AB28"/>
  <c r="AF28"/>
  <c r="AJ28"/>
  <c r="AN28"/>
  <c r="N28"/>
  <c r="AX28"/>
  <c r="K28"/>
  <c r="AW28"/>
  <c r="H28"/>
  <c r="D28"/>
  <c r="E28"/>
  <c r="C28"/>
  <c r="BK27"/>
  <c r="BH27"/>
  <c r="BE27"/>
  <c r="BA27"/>
  <c r="BB27"/>
  <c r="AZ27"/>
  <c r="AV27"/>
  <c r="P27"/>
  <c r="T27"/>
  <c r="X27"/>
  <c r="AB27"/>
  <c r="AF27"/>
  <c r="AJ27"/>
  <c r="AN27"/>
  <c r="N27"/>
  <c r="AX27"/>
  <c r="K27"/>
  <c r="AW27"/>
  <c r="H27"/>
  <c r="D27"/>
  <c r="E27"/>
  <c r="C27"/>
  <c r="BK26"/>
  <c r="BH26"/>
  <c r="BE26"/>
  <c r="BA26"/>
  <c r="BB26"/>
  <c r="AZ26"/>
  <c r="AV26"/>
  <c r="P26"/>
  <c r="T26"/>
  <c r="X26"/>
  <c r="AB26"/>
  <c r="AF26"/>
  <c r="AJ26"/>
  <c r="AN26"/>
  <c r="N26"/>
  <c r="AX26"/>
  <c r="K26"/>
  <c r="AW26"/>
  <c r="H26"/>
  <c r="D26"/>
  <c r="E26"/>
  <c r="C26"/>
  <c r="BK25"/>
  <c r="BH25"/>
  <c r="BE25"/>
  <c r="BA25"/>
  <c r="BB25"/>
  <c r="AZ25"/>
  <c r="AV25"/>
  <c r="P25"/>
  <c r="T25"/>
  <c r="X25"/>
  <c r="AB25"/>
  <c r="AF25"/>
  <c r="AJ25"/>
  <c r="AN25"/>
  <c r="N25"/>
  <c r="AX25"/>
  <c r="K25"/>
  <c r="AW25"/>
  <c r="H25"/>
  <c r="D25"/>
  <c r="E25"/>
  <c r="C25"/>
  <c r="BK24"/>
  <c r="BH24"/>
  <c r="BE24"/>
  <c r="BA24"/>
  <c r="BB24"/>
  <c r="AZ24"/>
  <c r="AV24"/>
  <c r="P24"/>
  <c r="T24"/>
  <c r="X24"/>
  <c r="AB24"/>
  <c r="AF24"/>
  <c r="AJ24"/>
  <c r="AN24"/>
  <c r="N24"/>
  <c r="AX24"/>
  <c r="K24"/>
  <c r="AW24"/>
  <c r="H24"/>
  <c r="D24"/>
  <c r="E24"/>
  <c r="C24"/>
  <c r="BK23"/>
  <c r="BH23"/>
  <c r="BE23"/>
  <c r="BA23"/>
  <c r="BB23"/>
  <c r="AZ23"/>
  <c r="AV23"/>
  <c r="P23"/>
  <c r="T23"/>
  <c r="X23"/>
  <c r="AB23"/>
  <c r="AF23"/>
  <c r="AJ23"/>
  <c r="AN23"/>
  <c r="N23"/>
  <c r="AX23"/>
  <c r="K23"/>
  <c r="AW23"/>
  <c r="H23"/>
  <c r="D23"/>
  <c r="E23"/>
  <c r="C23"/>
  <c r="BK22"/>
  <c r="BH22"/>
  <c r="BE22"/>
  <c r="BA22"/>
  <c r="BB22"/>
  <c r="AZ22"/>
  <c r="AV22"/>
  <c r="P22"/>
  <c r="T22"/>
  <c r="X22"/>
  <c r="AB22"/>
  <c r="AF22"/>
  <c r="AJ22"/>
  <c r="AN22"/>
  <c r="N22"/>
  <c r="AX22"/>
  <c r="K22"/>
  <c r="AW22"/>
  <c r="H22"/>
  <c r="D22"/>
  <c r="E22"/>
  <c r="C22"/>
  <c r="BK21"/>
  <c r="BH21"/>
  <c r="BE21"/>
  <c r="BA21"/>
  <c r="BB21"/>
  <c r="AZ21"/>
  <c r="AV21"/>
  <c r="P21"/>
  <c r="T21"/>
  <c r="X21"/>
  <c r="AB21"/>
  <c r="AF21"/>
  <c r="AJ21"/>
  <c r="AN21"/>
  <c r="N21"/>
  <c r="AX21"/>
  <c r="K21"/>
  <c r="AW21"/>
  <c r="H21"/>
  <c r="D21"/>
  <c r="E21"/>
  <c r="C21"/>
  <c r="BK20"/>
  <c r="BH20"/>
  <c r="BE20"/>
  <c r="BA20"/>
  <c r="BB20"/>
  <c r="AZ20"/>
  <c r="AV20"/>
  <c r="P20"/>
  <c r="T20"/>
  <c r="X20"/>
  <c r="AB20"/>
  <c r="AF20"/>
  <c r="AJ20"/>
  <c r="AN20"/>
  <c r="N20"/>
  <c r="AX20"/>
  <c r="K20"/>
  <c r="H20"/>
  <c r="D20"/>
  <c r="C20"/>
  <c r="E20"/>
  <c r="BK19"/>
  <c r="BH19"/>
  <c r="BE19"/>
  <c r="BA19"/>
  <c r="AZ19"/>
  <c r="BB19"/>
  <c r="N19"/>
  <c r="AX19"/>
  <c r="K19"/>
  <c r="AW19"/>
  <c r="H19"/>
  <c r="AV19"/>
  <c r="D19"/>
  <c r="C19"/>
  <c r="E19"/>
  <c r="BK18"/>
  <c r="BH18"/>
  <c r="BE18"/>
  <c r="BA18"/>
  <c r="AZ18"/>
  <c r="BB18"/>
  <c r="N18"/>
  <c r="AX18"/>
  <c r="K18"/>
  <c r="AW18"/>
  <c r="H18"/>
  <c r="AV18"/>
  <c r="D18"/>
  <c r="C18"/>
  <c r="E18"/>
  <c r="BK17"/>
  <c r="BH17"/>
  <c r="BE17"/>
  <c r="BA17"/>
  <c r="AZ17"/>
  <c r="BB17"/>
  <c r="N17"/>
  <c r="AX17"/>
  <c r="K17"/>
  <c r="AW17"/>
  <c r="H17"/>
  <c r="AV17"/>
  <c r="D17"/>
  <c r="C17"/>
  <c r="E17"/>
  <c r="BK16"/>
  <c r="BH16"/>
  <c r="BE16"/>
  <c r="BA16"/>
  <c r="AZ16"/>
  <c r="BB16"/>
  <c r="N16"/>
  <c r="AX16"/>
  <c r="K16"/>
  <c r="AW16"/>
  <c r="H16"/>
  <c r="AV16"/>
  <c r="D16"/>
  <c r="C16"/>
  <c r="E16"/>
  <c r="BK15"/>
  <c r="BH15"/>
  <c r="BE15"/>
  <c r="BA15"/>
  <c r="AZ15"/>
  <c r="BB15"/>
  <c r="N15"/>
  <c r="AX15"/>
  <c r="K15"/>
  <c r="AW15"/>
  <c r="H15"/>
  <c r="AV15"/>
  <c r="D15"/>
  <c r="C15"/>
  <c r="E15"/>
  <c r="BK14"/>
  <c r="BH14"/>
  <c r="BE14"/>
  <c r="BA14"/>
  <c r="AZ14"/>
  <c r="BB14"/>
  <c r="N14"/>
  <c r="AX14"/>
  <c r="K14"/>
  <c r="AW14"/>
  <c r="H14"/>
  <c r="AV14"/>
  <c r="D14"/>
  <c r="C14"/>
  <c r="E14"/>
  <c r="BK13"/>
  <c r="BH13"/>
  <c r="BE13"/>
  <c r="BA13"/>
  <c r="AZ13"/>
  <c r="BB13"/>
  <c r="N13"/>
  <c r="AX13"/>
  <c r="K13"/>
  <c r="AW13"/>
  <c r="H13"/>
  <c r="AV13"/>
  <c r="D13"/>
  <c r="C13"/>
  <c r="E13"/>
  <c r="BK12"/>
  <c r="BH12"/>
  <c r="BE12"/>
  <c r="BA12"/>
  <c r="AZ12"/>
  <c r="BB12"/>
  <c r="N12"/>
  <c r="AX12"/>
  <c r="K12"/>
  <c r="AW12"/>
  <c r="H12"/>
  <c r="AV12"/>
  <c r="D12"/>
  <c r="C12"/>
  <c r="E12"/>
  <c r="BK11"/>
  <c r="BH11"/>
  <c r="BE11"/>
  <c r="BA11"/>
  <c r="AZ11"/>
  <c r="BB11"/>
  <c r="N11"/>
  <c r="AX11"/>
  <c r="K11"/>
  <c r="AW11"/>
  <c r="H11"/>
  <c r="AV11"/>
  <c r="D11"/>
  <c r="C11"/>
  <c r="E11"/>
  <c r="BK10"/>
  <c r="BH10"/>
  <c r="BE10"/>
  <c r="BA10"/>
  <c r="AZ10"/>
  <c r="BB10"/>
  <c r="N10"/>
  <c r="AX10"/>
  <c r="K10"/>
  <c r="AW10"/>
  <c r="H10"/>
  <c r="AV10"/>
  <c r="D10"/>
  <c r="C10"/>
  <c r="E10"/>
  <c r="BK9"/>
  <c r="BH9"/>
  <c r="BE9"/>
  <c r="BA9"/>
  <c r="AZ9"/>
  <c r="BB9"/>
  <c r="N9"/>
  <c r="AX9"/>
  <c r="K9"/>
  <c r="H9"/>
  <c r="AV9"/>
  <c r="D9"/>
  <c r="C9"/>
  <c r="E9"/>
  <c r="BK8"/>
  <c r="BH8"/>
  <c r="BE8"/>
  <c r="BA8"/>
  <c r="BA45"/>
  <c r="AZ8"/>
  <c r="AZ45"/>
  <c r="N8"/>
  <c r="AX8"/>
  <c r="K8"/>
  <c r="AW8"/>
  <c r="H8"/>
  <c r="AV8"/>
  <c r="D8"/>
  <c r="C8"/>
  <c r="C45"/>
  <c r="C7"/>
  <c r="M7"/>
  <c r="L7"/>
  <c r="N7"/>
  <c r="AX7"/>
  <c r="J7"/>
  <c r="K7"/>
  <c r="AW7"/>
  <c r="I7"/>
  <c r="G7"/>
  <c r="F7"/>
  <c r="H7"/>
  <c r="AV7"/>
  <c r="T7"/>
  <c r="AU9"/>
  <c r="O9"/>
  <c r="S9"/>
  <c r="W9"/>
  <c r="AA9"/>
  <c r="AE9"/>
  <c r="AI9"/>
  <c r="AM9"/>
  <c r="E8"/>
  <c r="BB8"/>
  <c r="AW9"/>
  <c r="Q9"/>
  <c r="U9"/>
  <c r="Y9"/>
  <c r="AC9"/>
  <c r="AG9"/>
  <c r="AK9"/>
  <c r="AO9"/>
  <c r="AW45"/>
  <c r="Q45"/>
  <c r="U45"/>
  <c r="Y45"/>
  <c r="AC45"/>
  <c r="AG45"/>
  <c r="AK45"/>
  <c r="AO45"/>
  <c r="Q8"/>
  <c r="U8"/>
  <c r="Y8"/>
  <c r="AC8"/>
  <c r="AG8"/>
  <c r="AK8"/>
  <c r="AO8"/>
  <c r="AU10"/>
  <c r="O10"/>
  <c r="S10"/>
  <c r="W10"/>
  <c r="AA10"/>
  <c r="AE10"/>
  <c r="AI10"/>
  <c r="AM10"/>
  <c r="AU11"/>
  <c r="O11"/>
  <c r="S11"/>
  <c r="W11"/>
  <c r="AA11"/>
  <c r="AE11"/>
  <c r="AI11"/>
  <c r="AM11"/>
  <c r="AU12"/>
  <c r="O12"/>
  <c r="S12"/>
  <c r="W12"/>
  <c r="AA12"/>
  <c r="AE12"/>
  <c r="AI12"/>
  <c r="AM12"/>
  <c r="AU13"/>
  <c r="O13"/>
  <c r="S13"/>
  <c r="W13"/>
  <c r="AA13"/>
  <c r="AE13"/>
  <c r="AI13"/>
  <c r="AM13"/>
  <c r="AU14"/>
  <c r="O14"/>
  <c r="S14"/>
  <c r="W14"/>
  <c r="AA14"/>
  <c r="AE14"/>
  <c r="AI14"/>
  <c r="AM14"/>
  <c r="AU15"/>
  <c r="O15"/>
  <c r="S15"/>
  <c r="W15"/>
  <c r="AA15"/>
  <c r="AE15"/>
  <c r="AI15"/>
  <c r="AM15"/>
  <c r="AU16"/>
  <c r="O16"/>
  <c r="S16"/>
  <c r="W16"/>
  <c r="AA16"/>
  <c r="AE16"/>
  <c r="AI16"/>
  <c r="AM16"/>
  <c r="AU17"/>
  <c r="O17"/>
  <c r="S17"/>
  <c r="W17"/>
  <c r="AA17"/>
  <c r="AE17"/>
  <c r="AI17"/>
  <c r="AM17"/>
  <c r="AU18"/>
  <c r="O18"/>
  <c r="S18"/>
  <c r="W18"/>
  <c r="AA18"/>
  <c r="AE18"/>
  <c r="AI18"/>
  <c r="AM18"/>
  <c r="AU19"/>
  <c r="O19"/>
  <c r="S19"/>
  <c r="W19"/>
  <c r="AA19"/>
  <c r="AE19"/>
  <c r="AI19"/>
  <c r="AM19"/>
  <c r="AU20"/>
  <c r="O20"/>
  <c r="S20"/>
  <c r="W20"/>
  <c r="AA20"/>
  <c r="AE20"/>
  <c r="AI20"/>
  <c r="AM20"/>
  <c r="Q10"/>
  <c r="U10"/>
  <c r="Y10"/>
  <c r="AC10"/>
  <c r="AG10"/>
  <c r="AK10"/>
  <c r="AO10"/>
  <c r="Q11"/>
  <c r="U11"/>
  <c r="Y11"/>
  <c r="AC11"/>
  <c r="AG11"/>
  <c r="AK11"/>
  <c r="AO11"/>
  <c r="Q12"/>
  <c r="U12"/>
  <c r="Y12"/>
  <c r="AC12"/>
  <c r="AG12"/>
  <c r="AK12"/>
  <c r="AO12"/>
  <c r="Q13"/>
  <c r="U13"/>
  <c r="Y13"/>
  <c r="AC13"/>
  <c r="AG13"/>
  <c r="AK13"/>
  <c r="AO13"/>
  <c r="Q14"/>
  <c r="U14"/>
  <c r="Y14"/>
  <c r="AC14"/>
  <c r="AG14"/>
  <c r="AK14"/>
  <c r="AO14"/>
  <c r="Q15"/>
  <c r="U15"/>
  <c r="Y15"/>
  <c r="AC15"/>
  <c r="AG15"/>
  <c r="AK15"/>
  <c r="AO15"/>
  <c r="Q16"/>
  <c r="U16"/>
  <c r="Y16"/>
  <c r="AC16"/>
  <c r="AG16"/>
  <c r="AK16"/>
  <c r="AO16"/>
  <c r="Q17"/>
  <c r="U17"/>
  <c r="Y17"/>
  <c r="AC17"/>
  <c r="AG17"/>
  <c r="AK17"/>
  <c r="AO17"/>
  <c r="Q18"/>
  <c r="U18"/>
  <c r="Y18"/>
  <c r="AC18"/>
  <c r="AG18"/>
  <c r="AK18"/>
  <c r="AO18"/>
  <c r="Q19"/>
  <c r="U19"/>
  <c r="Y19"/>
  <c r="AC19"/>
  <c r="AG19"/>
  <c r="AK19"/>
  <c r="AO19"/>
  <c r="AW20"/>
  <c r="Q20"/>
  <c r="U20"/>
  <c r="Y20"/>
  <c r="AC20"/>
  <c r="AG20"/>
  <c r="AK20"/>
  <c r="AO20"/>
  <c r="AU21"/>
  <c r="O21"/>
  <c r="S21"/>
  <c r="W21"/>
  <c r="AA21"/>
  <c r="AE21"/>
  <c r="AI21"/>
  <c r="AM21"/>
  <c r="AU22"/>
  <c r="O22"/>
  <c r="S22"/>
  <c r="W22"/>
  <c r="AA22"/>
  <c r="AE22"/>
  <c r="AI22"/>
  <c r="AM22"/>
  <c r="AU23"/>
  <c r="O23"/>
  <c r="S23"/>
  <c r="W23"/>
  <c r="AA23"/>
  <c r="AE23"/>
  <c r="AI23"/>
  <c r="AM23"/>
  <c r="AU24"/>
  <c r="O24"/>
  <c r="S24"/>
  <c r="W24"/>
  <c r="AA24"/>
  <c r="AE24"/>
  <c r="AI24"/>
  <c r="AM24"/>
  <c r="AU25"/>
  <c r="O25"/>
  <c r="S25"/>
  <c r="W25"/>
  <c r="AA25"/>
  <c r="AE25"/>
  <c r="AI25"/>
  <c r="AM25"/>
  <c r="AU26"/>
  <c r="O26"/>
  <c r="S26"/>
  <c r="W26"/>
  <c r="AA26"/>
  <c r="AE26"/>
  <c r="AI26"/>
  <c r="AM26"/>
  <c r="AU27"/>
  <c r="O27"/>
  <c r="S27"/>
  <c r="W27"/>
  <c r="AA27"/>
  <c r="AE27"/>
  <c r="AI27"/>
  <c r="AM27"/>
  <c r="AU28"/>
  <c r="O28"/>
  <c r="S28"/>
  <c r="W28"/>
  <c r="AA28"/>
  <c r="AE28"/>
  <c r="AI28"/>
  <c r="AM28"/>
  <c r="AU29"/>
  <c r="O29"/>
  <c r="S29"/>
  <c r="W29"/>
  <c r="AA29"/>
  <c r="AE29"/>
  <c r="AI29"/>
  <c r="AM29"/>
  <c r="AU30"/>
  <c r="O30"/>
  <c r="S30"/>
  <c r="W30"/>
  <c r="AA30"/>
  <c r="AE30"/>
  <c r="AI30"/>
  <c r="AM30"/>
  <c r="AU31"/>
  <c r="O31"/>
  <c r="S31"/>
  <c r="W31"/>
  <c r="AA31"/>
  <c r="AE31"/>
  <c r="AI31"/>
  <c r="AM31"/>
  <c r="AU32"/>
  <c r="O32"/>
  <c r="S32"/>
  <c r="W32"/>
  <c r="AA32"/>
  <c r="AE32"/>
  <c r="AI32"/>
  <c r="AM32"/>
  <c r="AU33"/>
  <c r="O33"/>
  <c r="W33"/>
  <c r="AA33"/>
  <c r="AE33"/>
  <c r="AI33"/>
  <c r="AM33"/>
  <c r="AU34"/>
  <c r="O34"/>
  <c r="S34"/>
  <c r="W34"/>
  <c r="AA34"/>
  <c r="AE34"/>
  <c r="AI34"/>
  <c r="AM34"/>
  <c r="D45"/>
  <c r="P8"/>
  <c r="T8"/>
  <c r="X8"/>
  <c r="AB8"/>
  <c r="AF8"/>
  <c r="AJ8"/>
  <c r="AN8"/>
  <c r="R8"/>
  <c r="V8"/>
  <c r="Z8"/>
  <c r="AD8"/>
  <c r="AH8"/>
  <c r="AL8"/>
  <c r="AP8"/>
  <c r="BB45"/>
  <c r="P9"/>
  <c r="T9"/>
  <c r="X9"/>
  <c r="AB9"/>
  <c r="AF9"/>
  <c r="AJ9"/>
  <c r="AN9"/>
  <c r="R9"/>
  <c r="V9"/>
  <c r="Z9"/>
  <c r="AD9"/>
  <c r="AH9"/>
  <c r="AL9"/>
  <c r="AP9"/>
  <c r="P10"/>
  <c r="T10"/>
  <c r="X10"/>
  <c r="AB10"/>
  <c r="AF10"/>
  <c r="AJ10"/>
  <c r="AN10"/>
  <c r="R10"/>
  <c r="V10"/>
  <c r="Z10"/>
  <c r="AD10"/>
  <c r="AH10"/>
  <c r="AL10"/>
  <c r="AP10"/>
  <c r="P11"/>
  <c r="T11"/>
  <c r="X11"/>
  <c r="AB11"/>
  <c r="AF11"/>
  <c r="AJ11"/>
  <c r="AN11"/>
  <c r="R11"/>
  <c r="V11"/>
  <c r="Z11"/>
  <c r="AD11"/>
  <c r="AH11"/>
  <c r="AL11"/>
  <c r="AP11"/>
  <c r="P12"/>
  <c r="T12"/>
  <c r="X12"/>
  <c r="AB12"/>
  <c r="AF12"/>
  <c r="AJ12"/>
  <c r="AN12"/>
  <c r="R12"/>
  <c r="V12"/>
  <c r="Z12"/>
  <c r="AD12"/>
  <c r="AH12"/>
  <c r="AL12"/>
  <c r="AP12"/>
  <c r="P13"/>
  <c r="T13"/>
  <c r="X13"/>
  <c r="AB13"/>
  <c r="AF13"/>
  <c r="AJ13"/>
  <c r="AN13"/>
  <c r="R13"/>
  <c r="V13"/>
  <c r="Z13"/>
  <c r="AD13"/>
  <c r="AH13"/>
  <c r="AL13"/>
  <c r="AP13"/>
  <c r="P14"/>
  <c r="T14"/>
  <c r="X14"/>
  <c r="AB14"/>
  <c r="AF14"/>
  <c r="AJ14"/>
  <c r="AN14"/>
  <c r="R14"/>
  <c r="V14"/>
  <c r="Z14"/>
  <c r="AD14"/>
  <c r="AH14"/>
  <c r="AL14"/>
  <c r="AP14"/>
  <c r="P15"/>
  <c r="T15"/>
  <c r="X15"/>
  <c r="AB15"/>
  <c r="AF15"/>
  <c r="AJ15"/>
  <c r="AN15"/>
  <c r="R15"/>
  <c r="V15"/>
  <c r="Z15"/>
  <c r="AD15"/>
  <c r="AH15"/>
  <c r="AL15"/>
  <c r="AP15"/>
  <c r="P16"/>
  <c r="T16"/>
  <c r="X16"/>
  <c r="AB16"/>
  <c r="AF16"/>
  <c r="AJ16"/>
  <c r="AN16"/>
  <c r="R16"/>
  <c r="V16"/>
  <c r="Z16"/>
  <c r="AD16"/>
  <c r="AH16"/>
  <c r="AL16"/>
  <c r="AP16"/>
  <c r="P17"/>
  <c r="T17"/>
  <c r="X17"/>
  <c r="AB17"/>
  <c r="AF17"/>
  <c r="AJ17"/>
  <c r="AN17"/>
  <c r="R17"/>
  <c r="V17"/>
  <c r="Z17"/>
  <c r="AD17"/>
  <c r="AH17"/>
  <c r="AL17"/>
  <c r="AP17"/>
  <c r="P18"/>
  <c r="T18"/>
  <c r="X18"/>
  <c r="AB18"/>
  <c r="AF18"/>
  <c r="AJ18"/>
  <c r="AN18"/>
  <c r="R18"/>
  <c r="V18"/>
  <c r="Z18"/>
  <c r="AD18"/>
  <c r="AH18"/>
  <c r="AL18"/>
  <c r="AP18"/>
  <c r="P19"/>
  <c r="T19"/>
  <c r="X19"/>
  <c r="AB19"/>
  <c r="AF19"/>
  <c r="AJ19"/>
  <c r="AN19"/>
  <c r="R19"/>
  <c r="V19"/>
  <c r="Z19"/>
  <c r="AD19"/>
  <c r="AH19"/>
  <c r="AL19"/>
  <c r="AP19"/>
  <c r="R20"/>
  <c r="V20"/>
  <c r="Z20"/>
  <c r="AD20"/>
  <c r="AH20"/>
  <c r="AL20"/>
  <c r="AP20"/>
  <c r="R21"/>
  <c r="V21"/>
  <c r="Z21"/>
  <c r="AD21"/>
  <c r="AH21"/>
  <c r="AL21"/>
  <c r="AP21"/>
  <c r="R22"/>
  <c r="V22"/>
  <c r="Z22"/>
  <c r="AD22"/>
  <c r="AH22"/>
  <c r="AL22"/>
  <c r="AP22"/>
  <c r="R23"/>
  <c r="V23"/>
  <c r="Z23"/>
  <c r="AD23"/>
  <c r="AH23"/>
  <c r="AL23"/>
  <c r="AP23"/>
  <c r="R24"/>
  <c r="V24"/>
  <c r="Z24"/>
  <c r="AD24"/>
  <c r="AH24"/>
  <c r="AL24"/>
  <c r="AP24"/>
  <c r="R25"/>
  <c r="V25"/>
  <c r="Z25"/>
  <c r="AD25"/>
  <c r="AH25"/>
  <c r="AL25"/>
  <c r="AP25"/>
  <c r="R26"/>
  <c r="V26"/>
  <c r="Z26"/>
  <c r="AD26"/>
  <c r="AH26"/>
  <c r="AL26"/>
  <c r="AP26"/>
  <c r="R27"/>
  <c r="V27"/>
  <c r="Z27"/>
  <c r="AD27"/>
  <c r="AH27"/>
  <c r="AL27"/>
  <c r="AP27"/>
  <c r="R28"/>
  <c r="V28"/>
  <c r="Z28"/>
  <c r="AD28"/>
  <c r="AH28"/>
  <c r="AL28"/>
  <c r="AP28"/>
  <c r="R29"/>
  <c r="V29"/>
  <c r="Z29"/>
  <c r="AD29"/>
  <c r="AH29"/>
  <c r="AL29"/>
  <c r="AP29"/>
  <c r="R30"/>
  <c r="V30"/>
  <c r="Z30"/>
  <c r="AD30"/>
  <c r="AH30"/>
  <c r="AL30"/>
  <c r="AP30"/>
  <c r="R31"/>
  <c r="V31"/>
  <c r="Z31"/>
  <c r="AD31"/>
  <c r="AH31"/>
  <c r="AL31"/>
  <c r="AP31"/>
  <c r="R32"/>
  <c r="V32"/>
  <c r="Z32"/>
  <c r="AD32"/>
  <c r="AH32"/>
  <c r="AL32"/>
  <c r="AP32"/>
  <c r="R33"/>
  <c r="V33"/>
  <c r="Z33"/>
  <c r="AD33"/>
  <c r="AH33"/>
  <c r="AL33"/>
  <c r="AP33"/>
  <c r="AV34"/>
  <c r="P34"/>
  <c r="T34"/>
  <c r="X34"/>
  <c r="AB34"/>
  <c r="AF34"/>
  <c r="AJ34"/>
  <c r="AN34"/>
  <c r="AV35"/>
  <c r="P35"/>
  <c r="T35"/>
  <c r="X35"/>
  <c r="AB35"/>
  <c r="AF35"/>
  <c r="AJ35"/>
  <c r="AN35"/>
  <c r="AV36"/>
  <c r="P36"/>
  <c r="T36"/>
  <c r="X36"/>
  <c r="AB36"/>
  <c r="AF36"/>
  <c r="AJ36"/>
  <c r="AN36"/>
  <c r="AV37"/>
  <c r="P37"/>
  <c r="T37"/>
  <c r="X37"/>
  <c r="AB37"/>
  <c r="AF37"/>
  <c r="AJ37"/>
  <c r="AN37"/>
  <c r="AV38"/>
  <c r="P38"/>
  <c r="T38"/>
  <c r="X38"/>
  <c r="AB38"/>
  <c r="AF38"/>
  <c r="AJ38"/>
  <c r="AN38"/>
  <c r="AV39"/>
  <c r="P39"/>
  <c r="T39"/>
  <c r="X39"/>
  <c r="AB39"/>
  <c r="AF39"/>
  <c r="AJ39"/>
  <c r="AN39"/>
  <c r="AV40"/>
  <c r="P40"/>
  <c r="T40"/>
  <c r="X40"/>
  <c r="AB40"/>
  <c r="AF40"/>
  <c r="AJ40"/>
  <c r="AN40"/>
  <c r="AV41"/>
  <c r="P41"/>
  <c r="T41"/>
  <c r="X41"/>
  <c r="AB41"/>
  <c r="AF41"/>
  <c r="AJ41"/>
  <c r="AN41"/>
  <c r="AX41"/>
  <c r="R41"/>
  <c r="V41"/>
  <c r="Z41"/>
  <c r="AD41"/>
  <c r="AH41"/>
  <c r="AL41"/>
  <c r="AP41"/>
  <c r="O42"/>
  <c r="S42"/>
  <c r="W42"/>
  <c r="AA42"/>
  <c r="AE42"/>
  <c r="AI42"/>
  <c r="AM42"/>
  <c r="AU42"/>
  <c r="O43"/>
  <c r="S43"/>
  <c r="W43"/>
  <c r="AA43"/>
  <c r="AE43"/>
  <c r="AI43"/>
  <c r="AM43"/>
  <c r="AU43"/>
  <c r="O44"/>
  <c r="S44"/>
  <c r="W44"/>
  <c r="AA44"/>
  <c r="AE44"/>
  <c r="AI44"/>
  <c r="AM44"/>
  <c r="AU44"/>
  <c r="AX45"/>
  <c r="R45"/>
  <c r="V45"/>
  <c r="Z45"/>
  <c r="AD45"/>
  <c r="AH45"/>
  <c r="AL45"/>
  <c r="AP45"/>
  <c r="Q21"/>
  <c r="U21"/>
  <c r="Y21"/>
  <c r="AC21"/>
  <c r="AG21"/>
  <c r="AK21"/>
  <c r="AO21"/>
  <c r="Q22"/>
  <c r="U22"/>
  <c r="Y22"/>
  <c r="AC22"/>
  <c r="AG22"/>
  <c r="AK22"/>
  <c r="AO22"/>
  <c r="Q23"/>
  <c r="U23"/>
  <c r="Y23"/>
  <c r="AC23"/>
  <c r="AG23"/>
  <c r="AK23"/>
  <c r="AO23"/>
  <c r="Q24"/>
  <c r="U24"/>
  <c r="Y24"/>
  <c r="AC24"/>
  <c r="AG24"/>
  <c r="AK24"/>
  <c r="AO24"/>
  <c r="Q25"/>
  <c r="U25"/>
  <c r="Y25"/>
  <c r="AC25"/>
  <c r="AG25"/>
  <c r="AK25"/>
  <c r="AO25"/>
  <c r="Q26"/>
  <c r="U26"/>
  <c r="Y26"/>
  <c r="AC26"/>
  <c r="AG26"/>
  <c r="AK26"/>
  <c r="AO26"/>
  <c r="Q27"/>
  <c r="U27"/>
  <c r="Y27"/>
  <c r="AC27"/>
  <c r="AG27"/>
  <c r="AK27"/>
  <c r="AO27"/>
  <c r="Q28"/>
  <c r="U28"/>
  <c r="Y28"/>
  <c r="AC28"/>
  <c r="AG28"/>
  <c r="AK28"/>
  <c r="AO28"/>
  <c r="Q29"/>
  <c r="U29"/>
  <c r="Y29"/>
  <c r="AC29"/>
  <c r="AG29"/>
  <c r="AK29"/>
  <c r="AO29"/>
  <c r="Q30"/>
  <c r="U30"/>
  <c r="Y30"/>
  <c r="AC30"/>
  <c r="AG30"/>
  <c r="AK30"/>
  <c r="AO30"/>
  <c r="Q31"/>
  <c r="U31"/>
  <c r="Y31"/>
  <c r="AC31"/>
  <c r="AG31"/>
  <c r="AK31"/>
  <c r="AO31"/>
  <c r="Q32"/>
  <c r="U32"/>
  <c r="Y32"/>
  <c r="AC32"/>
  <c r="AG32"/>
  <c r="AK32"/>
  <c r="AO32"/>
  <c r="Q33"/>
  <c r="U33"/>
  <c r="Y33"/>
  <c r="AC33"/>
  <c r="AG33"/>
  <c r="AK33"/>
  <c r="AO33"/>
  <c r="AW34"/>
  <c r="Q34"/>
  <c r="U34"/>
  <c r="Y34"/>
  <c r="AC34"/>
  <c r="AG34"/>
  <c r="AK34"/>
  <c r="AO34"/>
  <c r="AU35"/>
  <c r="O35"/>
  <c r="S35"/>
  <c r="W35"/>
  <c r="AA35"/>
  <c r="AE35"/>
  <c r="AI35"/>
  <c r="AM35"/>
  <c r="AU36"/>
  <c r="O36"/>
  <c r="S36"/>
  <c r="W36"/>
  <c r="AA36"/>
  <c r="AE36"/>
  <c r="AI36"/>
  <c r="AM36"/>
  <c r="AU37"/>
  <c r="O37"/>
  <c r="S37"/>
  <c r="W37"/>
  <c r="AA37"/>
  <c r="AE37"/>
  <c r="AI37"/>
  <c r="AM37"/>
  <c r="AU38"/>
  <c r="O38"/>
  <c r="S38"/>
  <c r="W38"/>
  <c r="AA38"/>
  <c r="AE38"/>
  <c r="AI38"/>
  <c r="AM38"/>
  <c r="AU39"/>
  <c r="O39"/>
  <c r="S39"/>
  <c r="W39"/>
  <c r="AA39"/>
  <c r="AE39"/>
  <c r="AI39"/>
  <c r="AM39"/>
  <c r="AU40"/>
  <c r="O40"/>
  <c r="S40"/>
  <c r="W40"/>
  <c r="AA40"/>
  <c r="AE40"/>
  <c r="AI40"/>
  <c r="AM40"/>
  <c r="O41"/>
  <c r="S41"/>
  <c r="W41"/>
  <c r="AA41"/>
  <c r="AE41"/>
  <c r="AI41"/>
  <c r="AM41"/>
  <c r="AW42"/>
  <c r="Q42"/>
  <c r="U42"/>
  <c r="Y42"/>
  <c r="AC42"/>
  <c r="AG42"/>
  <c r="AK42"/>
  <c r="AO42"/>
  <c r="AW43"/>
  <c r="Q43"/>
  <c r="U43"/>
  <c r="Y43"/>
  <c r="AC43"/>
  <c r="AG43"/>
  <c r="AK43"/>
  <c r="AO43"/>
  <c r="AW44"/>
  <c r="Q44"/>
  <c r="U44"/>
  <c r="Y44"/>
  <c r="AC44"/>
  <c r="AG44"/>
  <c r="AK44"/>
  <c r="AO44"/>
  <c r="Q35"/>
  <c r="U35"/>
  <c r="Y35"/>
  <c r="AC35"/>
  <c r="AG35"/>
  <c r="AK35"/>
  <c r="AO35"/>
  <c r="Q36"/>
  <c r="U36"/>
  <c r="Y36"/>
  <c r="AC36"/>
  <c r="AG36"/>
  <c r="AK36"/>
  <c r="AO36"/>
  <c r="Q37"/>
  <c r="U37"/>
  <c r="Y37"/>
  <c r="AC37"/>
  <c r="AG37"/>
  <c r="AK37"/>
  <c r="AO37"/>
  <c r="Q38"/>
  <c r="U38"/>
  <c r="Y38"/>
  <c r="AC38"/>
  <c r="AG38"/>
  <c r="AK38"/>
  <c r="AO38"/>
  <c r="Q39"/>
  <c r="U39"/>
  <c r="Y39"/>
  <c r="AC39"/>
  <c r="AG39"/>
  <c r="AK39"/>
  <c r="AO39"/>
  <c r="Q40"/>
  <c r="U40"/>
  <c r="Y40"/>
  <c r="AC40"/>
  <c r="AG40"/>
  <c r="AK40"/>
  <c r="AO40"/>
  <c r="Q41"/>
  <c r="U41"/>
  <c r="Y41"/>
  <c r="AC41"/>
  <c r="AG41"/>
  <c r="AK41"/>
  <c r="AO41"/>
  <c r="AV45"/>
  <c r="P45"/>
  <c r="T45"/>
  <c r="X45"/>
  <c r="AB45"/>
  <c r="AF45"/>
  <c r="AJ45"/>
  <c r="AN45"/>
  <c r="P42"/>
  <c r="T42"/>
  <c r="X42"/>
  <c r="AB42"/>
  <c r="AF42"/>
  <c r="AJ42"/>
  <c r="AN42"/>
  <c r="R42"/>
  <c r="V42"/>
  <c r="Z42"/>
  <c r="AD42"/>
  <c r="AH42"/>
  <c r="AL42"/>
  <c r="AP42"/>
  <c r="P43"/>
  <c r="T43"/>
  <c r="X43"/>
  <c r="AB43"/>
  <c r="AF43"/>
  <c r="AJ43"/>
  <c r="AN43"/>
  <c r="R43"/>
  <c r="V43"/>
  <c r="Z43"/>
  <c r="AD43"/>
  <c r="AH43"/>
  <c r="AL43"/>
  <c r="AP43"/>
  <c r="P44"/>
  <c r="T44"/>
  <c r="X44"/>
  <c r="AB44"/>
  <c r="AF44"/>
  <c r="AJ44"/>
  <c r="AN44"/>
  <c r="R44"/>
  <c r="V44"/>
  <c r="Z44"/>
  <c r="AD44"/>
  <c r="AH44"/>
  <c r="AL44"/>
  <c r="AP44"/>
  <c r="E45"/>
  <c r="D7"/>
  <c r="E7"/>
  <c r="AU8"/>
  <c r="O8"/>
  <c r="S8"/>
  <c r="W8"/>
  <c r="AA8"/>
  <c r="AE8"/>
  <c r="AI8"/>
  <c r="AM8"/>
  <c r="AU7"/>
  <c r="O7"/>
  <c r="S7"/>
  <c r="AU45"/>
  <c r="O45"/>
  <c r="S45"/>
  <c r="W45"/>
  <c r="AA45"/>
  <c r="AE45"/>
  <c r="AI45"/>
  <c r="AM45"/>
</calcChain>
</file>

<file path=xl/sharedStrings.xml><?xml version="1.0" encoding="utf-8"?>
<sst xmlns="http://schemas.openxmlformats.org/spreadsheetml/2006/main" count="171" uniqueCount="74">
  <si>
    <t>Доля населения (указанного возраста), систематически занимающегося физической культурой и спортом, в общей численности населения (указанного возраста)</t>
  </si>
  <si>
    <t>ФАКТ 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</si>
  <si>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</si>
  <si>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</si>
  <si>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</si>
  <si>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</si>
  <si>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</si>
  <si>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</si>
  <si>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</si>
  <si>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ЦЕЛЬ</t>
  </si>
  <si>
    <t>Ежегодный шаг</t>
  </si>
  <si>
    <t>ФАКТ 2018 год</t>
  </si>
  <si>
    <t>Муниципальное образование Самарской области</t>
  </si>
  <si>
    <r>
      <t xml:space="preserve">Все население 
(3-79 лет)
</t>
    </r>
    <r>
      <rPr>
        <sz val="14"/>
        <color indexed="8"/>
        <rFont val="Times New Roman"/>
        <family val="1"/>
        <charset val="204"/>
      </rPr>
      <t>показатель национального проекта "Демография"</t>
    </r>
  </si>
  <si>
    <t>в возрасте:</t>
  </si>
  <si>
    <t>Все население 
(3-79 лет)</t>
  </si>
  <si>
    <t>Все население</t>
  </si>
  <si>
    <r>
      <t xml:space="preserve">Дети и молодежь
(3-29 лет), 
</t>
    </r>
    <r>
      <rPr>
        <sz val="14"/>
        <color indexed="8"/>
        <rFont val="Times New Roman"/>
        <family val="1"/>
        <charset val="204"/>
      </rPr>
      <t>показатель национального проекта "Демография"</t>
    </r>
  </si>
  <si>
    <r>
      <rPr>
        <b/>
        <sz val="14"/>
        <color indexed="8"/>
        <rFont val="Times New Roman"/>
        <family val="1"/>
        <charset val="204"/>
      </rPr>
      <t>30-54 (жен.) -59 (муж.) лет
(графа 8 строки 16 
форма 1-ФК)/</t>
    </r>
    <r>
      <rPr>
        <b/>
        <sz val="12"/>
        <color indexed="8"/>
        <rFont val="Times New Roman"/>
        <family val="1"/>
        <charset val="204"/>
      </rPr>
      <t xml:space="preserve">
Население среднего возраста  </t>
    </r>
    <r>
      <rPr>
        <sz val="12"/>
        <color indexed="8"/>
        <rFont val="Times New Roman"/>
        <family val="1"/>
        <charset val="204"/>
      </rPr>
      <t>показатель национального 
проекта "Демография"</t>
    </r>
  </si>
  <si>
    <r>
      <rPr>
        <b/>
        <sz val="14"/>
        <color indexed="8"/>
        <rFont val="Times New Roman"/>
        <family val="1"/>
        <charset val="204"/>
      </rPr>
      <t>55 (жен.) 60 (муж.)-79 лет 
(графа 9 строки 16 
форма 1-ФК)/</t>
    </r>
    <r>
      <rPr>
        <b/>
        <sz val="12"/>
        <color indexed="8"/>
        <rFont val="Times New Roman"/>
        <family val="1"/>
        <charset val="204"/>
      </rPr>
      <t xml:space="preserve">
Население старшего возраста
</t>
    </r>
    <r>
      <rPr>
        <sz val="12"/>
        <color indexed="8"/>
        <rFont val="Times New Roman"/>
        <family val="1"/>
        <charset val="204"/>
      </rPr>
      <t>показатель национального 
проекта "Демография"</t>
    </r>
  </si>
  <si>
    <t>Дети и молодежь 
(3-29 лет)</t>
  </si>
  <si>
    <t>Население среднего возраста 
30-54 (жен.) -59 (муж.) лет</t>
  </si>
  <si>
    <t xml:space="preserve">Население старшего возраста 
55 (жен.) 60 (муж.)-79 лет </t>
  </si>
  <si>
    <t>Дети и молодежь</t>
  </si>
  <si>
    <t>Население среднего возраста</t>
  </si>
  <si>
    <t>Население старшего возраста</t>
  </si>
  <si>
    <t>Население 
(3-79 лет), чел</t>
  </si>
  <si>
    <t>Занимающ. ФКиС, чел</t>
  </si>
  <si>
    <t>Доля, %</t>
  </si>
  <si>
    <t>Население 
(3-29 лет), чел</t>
  </si>
  <si>
    <t>Население (30-54 (жен.) -59 (муж.) лет), чел</t>
  </si>
  <si>
    <t>Население, чел</t>
  </si>
  <si>
    <t>план</t>
  </si>
  <si>
    <t>Самарская область</t>
  </si>
  <si>
    <t>г.о. Самара</t>
  </si>
  <si>
    <t>г.о. Жигулевск</t>
  </si>
  <si>
    <t>г.о. Кинель</t>
  </si>
  <si>
    <t>г.о. Новокуйбышевск</t>
  </si>
  <si>
    <t>г. Октябрьск</t>
  </si>
  <si>
    <t>г. Отрадный</t>
  </si>
  <si>
    <t>г.о. Похвистнево</t>
  </si>
  <si>
    <t>г.о. Сызрань</t>
  </si>
  <si>
    <t>г.о. Тольятти</t>
  </si>
  <si>
    <t>г.о. Чапаевск</t>
  </si>
  <si>
    <t>Приложение</t>
  </si>
  <si>
    <t>Население среднего возраста 
30-54 (жен.) -
59 (муж.) лет</t>
  </si>
  <si>
    <t xml:space="preserve">Население старшего возраста 
55 (жен.) 
60 (муж.)-79 лет </t>
  </si>
  <si>
    <t xml:space="preserve">м.р. Алексеевский </t>
  </si>
  <si>
    <t>м.р. Безенчукский</t>
  </si>
  <si>
    <t>м.р. Богатовский</t>
  </si>
  <si>
    <t>м.р. Большеглушицкий</t>
  </si>
  <si>
    <t>м.р. Большечерниговский</t>
  </si>
  <si>
    <t>м.р. Борский</t>
  </si>
  <si>
    <t>м.р. Волжский</t>
  </si>
  <si>
    <t>м.р. Елховский</t>
  </si>
  <si>
    <t>м.р. Исаклинский</t>
  </si>
  <si>
    <t>м.р. Камышлинский</t>
  </si>
  <si>
    <t>м.р. Кинельский</t>
  </si>
  <si>
    <t>м.р. Кинель-Черкасский</t>
  </si>
  <si>
    <t>м.р. Клявлинский</t>
  </si>
  <si>
    <t>м.р. Кошкинский</t>
  </si>
  <si>
    <t>м.р. Красноармейский</t>
  </si>
  <si>
    <t>м.р. Красноярский</t>
  </si>
  <si>
    <t>м.р. Нефтегорский</t>
  </si>
  <si>
    <t>м.р. Пестравский</t>
  </si>
  <si>
    <t>м.р. Похвистневский</t>
  </si>
  <si>
    <t>м.р. Приволжский</t>
  </si>
  <si>
    <t>м.р. Сергиевский</t>
  </si>
  <si>
    <t>м.р. Ставропольский</t>
  </si>
  <si>
    <t>м.р. Сызранский</t>
  </si>
  <si>
    <t>м.р. Хворостянский</t>
  </si>
  <si>
    <t>м.р. Челно-Вершинский</t>
  </si>
  <si>
    <t>м.р. Шенталинский</t>
  </si>
  <si>
    <t>м.р. Шигонский</t>
  </si>
</sst>
</file>

<file path=xl/styles.xml><?xml version="1.0" encoding="utf-8"?>
<styleSheet xmlns="http://schemas.openxmlformats.org/spreadsheetml/2006/main">
  <numFmts count="4">
    <numFmt numFmtId="164" formatCode="#,##0_ ;[Red]\-#,##0\ "/>
    <numFmt numFmtId="165" formatCode="#,##0.0_ ;[Red]\-#,##0.0\ "/>
    <numFmt numFmtId="166" formatCode="0.0"/>
    <numFmt numFmtId="167" formatCode="#,##0.00_ ;[Red]\-#,##0.00\ "/>
  </numFmts>
  <fonts count="23">
    <font>
      <sz val="12"/>
      <color theme="1"/>
      <name val="Times New Roman"/>
      <family val="2"/>
      <charset val="204"/>
    </font>
    <font>
      <sz val="14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5" fillId="0" borderId="0"/>
  </cellStyleXfs>
  <cellXfs count="15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textRotation="90" wrapText="1"/>
    </xf>
    <xf numFmtId="0" fontId="8" fillId="0" borderId="25" xfId="0" applyFont="1" applyBorder="1" applyAlignment="1">
      <alignment horizontal="center" vertical="center" textRotation="90" wrapText="1"/>
    </xf>
    <xf numFmtId="0" fontId="0" fillId="0" borderId="0" xfId="0" applyAlignment="1">
      <alignment vertical="center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36" xfId="0" applyFont="1" applyFill="1" applyBorder="1" applyAlignment="1">
      <alignment horizontal="left" vertical="center" indent="1"/>
    </xf>
    <xf numFmtId="164" fontId="16" fillId="2" borderId="37" xfId="1" applyNumberFormat="1" applyFont="1" applyFill="1" applyBorder="1" applyAlignment="1">
      <alignment horizontal="right" vertical="center" wrapText="1"/>
    </xf>
    <xf numFmtId="164" fontId="16" fillId="2" borderId="38" xfId="1" applyNumberFormat="1" applyFont="1" applyFill="1" applyBorder="1" applyAlignment="1">
      <alignment horizontal="right" vertical="center" wrapText="1"/>
    </xf>
    <xf numFmtId="165" fontId="12" fillId="2" borderId="39" xfId="1" applyNumberFormat="1" applyFont="1" applyFill="1" applyBorder="1" applyAlignment="1">
      <alignment horizontal="center" vertical="center" wrapText="1"/>
    </xf>
    <xf numFmtId="164" fontId="16" fillId="2" borderId="40" xfId="1" applyNumberFormat="1" applyFont="1" applyFill="1" applyBorder="1" applyAlignment="1">
      <alignment horizontal="right" vertical="center" wrapText="1"/>
    </xf>
    <xf numFmtId="164" fontId="16" fillId="2" borderId="41" xfId="1" applyNumberFormat="1" applyFont="1" applyFill="1" applyBorder="1" applyAlignment="1">
      <alignment horizontal="right" vertical="center" wrapText="1"/>
    </xf>
    <xf numFmtId="165" fontId="12" fillId="2" borderId="41" xfId="1" applyNumberFormat="1" applyFont="1" applyFill="1" applyBorder="1" applyAlignment="1">
      <alignment horizontal="center" vertical="center" wrapText="1"/>
    </xf>
    <xf numFmtId="165" fontId="12" fillId="2" borderId="36" xfId="1" applyNumberFormat="1" applyFont="1" applyFill="1" applyBorder="1" applyAlignment="1">
      <alignment horizontal="center" vertical="center" wrapText="1"/>
    </xf>
    <xf numFmtId="165" fontId="12" fillId="2" borderId="42" xfId="1" applyNumberFormat="1" applyFont="1" applyFill="1" applyBorder="1" applyAlignment="1">
      <alignment horizontal="center" vertical="center" wrapText="1"/>
    </xf>
    <xf numFmtId="165" fontId="12" fillId="2" borderId="43" xfId="1" applyNumberFormat="1" applyFont="1" applyFill="1" applyBorder="1" applyAlignment="1">
      <alignment horizontal="center" vertical="center" wrapText="1"/>
    </xf>
    <xf numFmtId="165" fontId="12" fillId="2" borderId="44" xfId="1" applyNumberFormat="1" applyFont="1" applyFill="1" applyBorder="1" applyAlignment="1">
      <alignment horizontal="center" vertical="center" wrapText="1"/>
    </xf>
    <xf numFmtId="166" fontId="17" fillId="0" borderId="0" xfId="0" applyNumberFormat="1" applyFont="1" applyAlignment="1">
      <alignment vertical="center"/>
    </xf>
    <xf numFmtId="167" fontId="12" fillId="2" borderId="39" xfId="1" applyNumberFormat="1" applyFont="1" applyFill="1" applyBorder="1" applyAlignment="1">
      <alignment horizontal="center" vertical="center" wrapText="1"/>
    </xf>
    <xf numFmtId="167" fontId="12" fillId="2" borderId="41" xfId="1" applyNumberFormat="1" applyFont="1" applyFill="1" applyBorder="1" applyAlignment="1">
      <alignment horizontal="center" vertical="center" wrapText="1"/>
    </xf>
    <xf numFmtId="167" fontId="12" fillId="2" borderId="44" xfId="1" applyNumberFormat="1" applyFont="1" applyFill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 indent="1"/>
    </xf>
    <xf numFmtId="164" fontId="18" fillId="0" borderId="46" xfId="0" applyNumberFormat="1" applyFont="1" applyFill="1" applyBorder="1" applyAlignment="1" applyProtection="1">
      <alignment horizontal="right" vertical="center" wrapText="1"/>
    </xf>
    <xf numFmtId="164" fontId="18" fillId="0" borderId="47" xfId="0" applyNumberFormat="1" applyFont="1" applyFill="1" applyBorder="1" applyAlignment="1" applyProtection="1">
      <alignment horizontal="right" vertical="center" wrapText="1"/>
    </xf>
    <xf numFmtId="165" fontId="12" fillId="0" borderId="7" xfId="1" applyNumberFormat="1" applyFont="1" applyFill="1" applyBorder="1" applyAlignment="1">
      <alignment horizontal="center" vertical="center" wrapText="1"/>
    </xf>
    <xf numFmtId="164" fontId="18" fillId="0" borderId="5" xfId="0" applyNumberFormat="1" applyFont="1" applyFill="1" applyBorder="1" applyAlignment="1" applyProtection="1">
      <alignment horizontal="right" vertical="center" wrapText="1"/>
    </xf>
    <xf numFmtId="164" fontId="18" fillId="0" borderId="6" xfId="0" applyNumberFormat="1" applyFont="1" applyFill="1" applyBorder="1" applyAlignment="1" applyProtection="1">
      <alignment horizontal="right" vertical="center" wrapText="1"/>
    </xf>
    <xf numFmtId="165" fontId="12" fillId="0" borderId="6" xfId="1" applyNumberFormat="1" applyFont="1" applyFill="1" applyBorder="1" applyAlignment="1">
      <alignment horizontal="center" vertical="center" wrapText="1"/>
    </xf>
    <xf numFmtId="165" fontId="12" fillId="0" borderId="2" xfId="1" applyNumberFormat="1" applyFont="1" applyFill="1" applyBorder="1" applyAlignment="1">
      <alignment horizontal="center" vertical="center" wrapText="1"/>
    </xf>
    <xf numFmtId="165" fontId="4" fillId="0" borderId="6" xfId="1" applyNumberFormat="1" applyFont="1" applyFill="1" applyBorder="1" applyAlignment="1">
      <alignment horizontal="center" vertical="center" wrapText="1"/>
    </xf>
    <xf numFmtId="165" fontId="4" fillId="0" borderId="9" xfId="1" applyNumberFormat="1" applyFont="1" applyFill="1" applyBorder="1" applyAlignment="1">
      <alignment horizontal="center" vertical="center" wrapText="1"/>
    </xf>
    <xf numFmtId="165" fontId="12" fillId="0" borderId="48" xfId="1" applyNumberFormat="1" applyFont="1" applyFill="1" applyBorder="1" applyAlignment="1">
      <alignment horizontal="center" vertical="center" wrapText="1"/>
    </xf>
    <xf numFmtId="165" fontId="12" fillId="0" borderId="49" xfId="1" applyNumberFormat="1" applyFont="1" applyFill="1" applyBorder="1" applyAlignment="1">
      <alignment horizontal="center" vertical="center" wrapText="1"/>
    </xf>
    <xf numFmtId="167" fontId="12" fillId="0" borderId="7" xfId="1" applyNumberFormat="1" applyFont="1" applyFill="1" applyBorder="1" applyAlignment="1">
      <alignment horizontal="center" vertical="center" wrapText="1"/>
    </xf>
    <xf numFmtId="167" fontId="12" fillId="0" borderId="6" xfId="1" applyNumberFormat="1" applyFont="1" applyFill="1" applyBorder="1" applyAlignment="1">
      <alignment horizontal="center" vertical="center" wrapText="1"/>
    </xf>
    <xf numFmtId="167" fontId="12" fillId="0" borderId="49" xfId="1" applyNumberFormat="1" applyFont="1" applyFill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 indent="1"/>
    </xf>
    <xf numFmtId="164" fontId="18" fillId="0" borderId="51" xfId="0" applyNumberFormat="1" applyFont="1" applyFill="1" applyBorder="1" applyAlignment="1" applyProtection="1">
      <alignment horizontal="right" vertical="center" wrapText="1"/>
    </xf>
    <xf numFmtId="164" fontId="18" fillId="0" borderId="52" xfId="0" applyNumberFormat="1" applyFont="1" applyFill="1" applyBorder="1" applyAlignment="1" applyProtection="1">
      <alignment horizontal="right" vertical="center" wrapText="1"/>
    </xf>
    <xf numFmtId="165" fontId="12" fillId="0" borderId="21" xfId="1" applyNumberFormat="1" applyFont="1" applyFill="1" applyBorder="1" applyAlignment="1">
      <alignment horizontal="center" vertical="center" wrapText="1"/>
    </xf>
    <xf numFmtId="164" fontId="18" fillId="0" borderId="19" xfId="0" applyNumberFormat="1" applyFont="1" applyFill="1" applyBorder="1" applyAlignment="1" applyProtection="1">
      <alignment horizontal="right" vertical="center" wrapText="1"/>
    </xf>
    <xf numFmtId="164" fontId="18" fillId="0" borderId="20" xfId="0" applyNumberFormat="1" applyFont="1" applyFill="1" applyBorder="1" applyAlignment="1" applyProtection="1">
      <alignment horizontal="right" vertical="center" wrapText="1"/>
    </xf>
    <xf numFmtId="165" fontId="12" fillId="0" borderId="20" xfId="1" applyNumberFormat="1" applyFont="1" applyFill="1" applyBorder="1" applyAlignment="1">
      <alignment horizontal="center" vertical="center" wrapText="1"/>
    </xf>
    <xf numFmtId="165" fontId="12" fillId="0" borderId="16" xfId="1" applyNumberFormat="1" applyFont="1" applyFill="1" applyBorder="1" applyAlignment="1">
      <alignment horizontal="center" vertical="center" wrapText="1"/>
    </xf>
    <xf numFmtId="165" fontId="4" fillId="0" borderId="20" xfId="1" applyNumberFormat="1" applyFont="1" applyFill="1" applyBorder="1" applyAlignment="1">
      <alignment horizontal="center" vertical="center" wrapText="1"/>
    </xf>
    <xf numFmtId="165" fontId="4" fillId="0" borderId="23" xfId="1" applyNumberFormat="1" applyFont="1" applyFill="1" applyBorder="1" applyAlignment="1">
      <alignment horizontal="center" vertical="center" wrapText="1"/>
    </xf>
    <xf numFmtId="165" fontId="12" fillId="0" borderId="53" xfId="1" applyNumberFormat="1" applyFont="1" applyFill="1" applyBorder="1" applyAlignment="1">
      <alignment horizontal="center" vertical="center" wrapText="1"/>
    </xf>
    <xf numFmtId="165" fontId="12" fillId="0" borderId="25" xfId="1" applyNumberFormat="1" applyFont="1" applyFill="1" applyBorder="1" applyAlignment="1">
      <alignment horizontal="center" vertical="center" wrapText="1"/>
    </xf>
    <xf numFmtId="167" fontId="12" fillId="0" borderId="21" xfId="1" applyNumberFormat="1" applyFont="1" applyFill="1" applyBorder="1" applyAlignment="1">
      <alignment horizontal="center" vertical="center" wrapText="1"/>
    </xf>
    <xf numFmtId="167" fontId="12" fillId="0" borderId="20" xfId="1" applyNumberFormat="1" applyFont="1" applyFill="1" applyBorder="1" applyAlignment="1">
      <alignment horizontal="center" vertical="center" wrapText="1"/>
    </xf>
    <xf numFmtId="167" fontId="12" fillId="0" borderId="25" xfId="1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indent="1"/>
    </xf>
    <xf numFmtId="0" fontId="4" fillId="0" borderId="32" xfId="0" applyFont="1" applyFill="1" applyBorder="1" applyAlignment="1">
      <alignment horizontal="left" vertical="center" wrapText="1" indent="1"/>
    </xf>
    <xf numFmtId="164" fontId="18" fillId="0" borderId="54" xfId="0" applyNumberFormat="1" applyFont="1" applyFill="1" applyBorder="1" applyAlignment="1" applyProtection="1">
      <alignment horizontal="right" vertical="center" wrapText="1"/>
    </xf>
    <xf numFmtId="164" fontId="18" fillId="0" borderId="55" xfId="0" applyNumberFormat="1" applyFont="1" applyFill="1" applyBorder="1" applyAlignment="1" applyProtection="1">
      <alignment horizontal="right" vertical="center" wrapText="1"/>
    </xf>
    <xf numFmtId="165" fontId="12" fillId="0" borderId="29" xfId="1" applyNumberFormat="1" applyFont="1" applyFill="1" applyBorder="1" applyAlignment="1">
      <alignment horizontal="center" vertical="center" wrapText="1"/>
    </xf>
    <xf numFmtId="164" fontId="18" fillId="0" borderId="30" xfId="0" applyNumberFormat="1" applyFont="1" applyFill="1" applyBorder="1" applyAlignment="1" applyProtection="1">
      <alignment horizontal="right" vertical="center" wrapText="1"/>
    </xf>
    <xf numFmtId="164" fontId="18" fillId="0" borderId="31" xfId="0" applyNumberFormat="1" applyFont="1" applyFill="1" applyBorder="1" applyAlignment="1" applyProtection="1">
      <alignment horizontal="right" vertical="center" wrapText="1"/>
    </xf>
    <xf numFmtId="165" fontId="12" fillId="0" borderId="31" xfId="1" applyNumberFormat="1" applyFont="1" applyFill="1" applyBorder="1" applyAlignment="1">
      <alignment horizontal="center" vertical="center" wrapText="1"/>
    </xf>
    <xf numFmtId="165" fontId="12" fillId="0" borderId="32" xfId="1" applyNumberFormat="1" applyFont="1" applyFill="1" applyBorder="1" applyAlignment="1">
      <alignment horizontal="center" vertical="center" wrapText="1"/>
    </xf>
    <xf numFmtId="165" fontId="4" fillId="0" borderId="31" xfId="1" applyNumberFormat="1" applyFont="1" applyFill="1" applyBorder="1" applyAlignment="1">
      <alignment horizontal="center" vertical="center" wrapText="1"/>
    </xf>
    <xf numFmtId="165" fontId="4" fillId="0" borderId="33" xfId="1" applyNumberFormat="1" applyFont="1" applyFill="1" applyBorder="1" applyAlignment="1">
      <alignment horizontal="center" vertical="center" wrapText="1"/>
    </xf>
    <xf numFmtId="165" fontId="12" fillId="0" borderId="34" xfId="1" applyNumberFormat="1" applyFont="1" applyFill="1" applyBorder="1" applyAlignment="1">
      <alignment horizontal="center" vertical="center" wrapText="1"/>
    </xf>
    <xf numFmtId="165" fontId="12" fillId="0" borderId="35" xfId="1" applyNumberFormat="1" applyFont="1" applyFill="1" applyBorder="1" applyAlignment="1">
      <alignment horizontal="center" vertical="center" wrapText="1"/>
    </xf>
    <xf numFmtId="167" fontId="12" fillId="0" borderId="29" xfId="1" applyNumberFormat="1" applyFont="1" applyFill="1" applyBorder="1" applyAlignment="1">
      <alignment horizontal="center" vertical="center" wrapText="1"/>
    </xf>
    <xf numFmtId="167" fontId="12" fillId="0" borderId="31" xfId="1" applyNumberFormat="1" applyFont="1" applyFill="1" applyBorder="1" applyAlignment="1">
      <alignment horizontal="center" vertical="center" wrapText="1"/>
    </xf>
    <xf numFmtId="167" fontId="12" fillId="0" borderId="35" xfId="1" applyNumberFormat="1" applyFont="1" applyFill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/>
    </xf>
    <xf numFmtId="0" fontId="16" fillId="3" borderId="57" xfId="0" applyFont="1" applyFill="1" applyBorder="1" applyAlignment="1">
      <alignment horizontal="left" vertical="center" indent="1"/>
    </xf>
    <xf numFmtId="164" fontId="16" fillId="3" borderId="58" xfId="1" applyNumberFormat="1" applyFont="1" applyFill="1" applyBorder="1" applyAlignment="1">
      <alignment horizontal="right" vertical="center" wrapText="1"/>
    </xf>
    <xf numFmtId="164" fontId="16" fillId="3" borderId="59" xfId="1" applyNumberFormat="1" applyFont="1" applyFill="1" applyBorder="1" applyAlignment="1">
      <alignment horizontal="right" vertical="center" wrapText="1"/>
    </xf>
    <xf numFmtId="165" fontId="12" fillId="3" borderId="60" xfId="1" applyNumberFormat="1" applyFont="1" applyFill="1" applyBorder="1" applyAlignment="1">
      <alignment horizontal="center" vertical="center" wrapText="1"/>
    </xf>
    <xf numFmtId="164" fontId="16" fillId="3" borderId="61" xfId="1" applyNumberFormat="1" applyFont="1" applyFill="1" applyBorder="1" applyAlignment="1">
      <alignment horizontal="right" vertical="center" wrapText="1"/>
    </xf>
    <xf numFmtId="164" fontId="16" fillId="3" borderId="62" xfId="1" applyNumberFormat="1" applyFont="1" applyFill="1" applyBorder="1" applyAlignment="1">
      <alignment horizontal="right" vertical="center" wrapText="1"/>
    </xf>
    <xf numFmtId="165" fontId="12" fillId="3" borderId="62" xfId="1" applyNumberFormat="1" applyFont="1" applyFill="1" applyBorder="1" applyAlignment="1">
      <alignment horizontal="center" vertical="center" wrapText="1"/>
    </xf>
    <xf numFmtId="165" fontId="12" fillId="3" borderId="63" xfId="1" applyNumberFormat="1" applyFont="1" applyFill="1" applyBorder="1" applyAlignment="1">
      <alignment horizontal="center" vertical="center" wrapText="1"/>
    </xf>
    <xf numFmtId="165" fontId="3" fillId="3" borderId="57" xfId="1" applyNumberFormat="1" applyFont="1" applyFill="1" applyBorder="1" applyAlignment="1">
      <alignment horizontal="center" vertical="center" wrapText="1"/>
    </xf>
    <xf numFmtId="166" fontId="19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167" fontId="12" fillId="3" borderId="60" xfId="1" applyNumberFormat="1" applyFont="1" applyFill="1" applyBorder="1" applyAlignment="1">
      <alignment horizontal="center" vertical="center" wrapText="1"/>
    </xf>
    <xf numFmtId="167" fontId="12" fillId="3" borderId="62" xfId="1" applyNumberFormat="1" applyFont="1" applyFill="1" applyBorder="1" applyAlignment="1">
      <alignment horizontal="center" vertical="center" wrapText="1"/>
    </xf>
    <xf numFmtId="167" fontId="12" fillId="3" borderId="63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4" fillId="4" borderId="50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left" vertical="center" wrapText="1" indent="1"/>
    </xf>
    <xf numFmtId="164" fontId="18" fillId="4" borderId="51" xfId="0" applyNumberFormat="1" applyFont="1" applyFill="1" applyBorder="1" applyAlignment="1" applyProtection="1">
      <alignment horizontal="right" vertical="center" wrapText="1"/>
    </xf>
    <xf numFmtId="164" fontId="18" fillId="4" borderId="52" xfId="0" applyNumberFormat="1" applyFont="1" applyFill="1" applyBorder="1" applyAlignment="1" applyProtection="1">
      <alignment horizontal="right" vertical="center" wrapText="1"/>
    </xf>
    <xf numFmtId="165" fontId="12" fillId="4" borderId="21" xfId="1" applyNumberFormat="1" applyFont="1" applyFill="1" applyBorder="1" applyAlignment="1">
      <alignment horizontal="center" vertical="center" wrapText="1"/>
    </xf>
    <xf numFmtId="164" fontId="18" fillId="4" borderId="19" xfId="0" applyNumberFormat="1" applyFont="1" applyFill="1" applyBorder="1" applyAlignment="1" applyProtection="1">
      <alignment horizontal="right" vertical="center" wrapText="1"/>
    </xf>
    <xf numFmtId="164" fontId="18" fillId="4" borderId="20" xfId="0" applyNumberFormat="1" applyFont="1" applyFill="1" applyBorder="1" applyAlignment="1" applyProtection="1">
      <alignment horizontal="right" vertical="center" wrapText="1"/>
    </xf>
    <xf numFmtId="165" fontId="12" fillId="4" borderId="20" xfId="1" applyNumberFormat="1" applyFont="1" applyFill="1" applyBorder="1" applyAlignment="1">
      <alignment horizontal="center" vertical="center" wrapText="1"/>
    </xf>
    <xf numFmtId="165" fontId="12" fillId="4" borderId="16" xfId="1" applyNumberFormat="1" applyFont="1" applyFill="1" applyBorder="1" applyAlignment="1">
      <alignment horizontal="center" vertical="center" wrapText="1"/>
    </xf>
    <xf numFmtId="165" fontId="4" fillId="4" borderId="20" xfId="1" applyNumberFormat="1" applyFont="1" applyFill="1" applyBorder="1" applyAlignment="1">
      <alignment horizontal="center" vertical="center" wrapText="1"/>
    </xf>
    <xf numFmtId="165" fontId="4" fillId="4" borderId="23" xfId="1" applyNumberFormat="1" applyFont="1" applyFill="1" applyBorder="1" applyAlignment="1">
      <alignment horizontal="center" vertical="center" wrapText="1"/>
    </xf>
    <xf numFmtId="165" fontId="12" fillId="4" borderId="53" xfId="1" applyNumberFormat="1" applyFont="1" applyFill="1" applyBorder="1" applyAlignment="1">
      <alignment horizontal="center" vertical="center" wrapText="1"/>
    </xf>
    <xf numFmtId="165" fontId="12" fillId="4" borderId="25" xfId="1" applyNumberFormat="1" applyFont="1" applyFill="1" applyBorder="1" applyAlignment="1">
      <alignment horizontal="center" vertical="center" wrapText="1"/>
    </xf>
    <xf numFmtId="166" fontId="17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167" fontId="12" fillId="4" borderId="21" xfId="1" applyNumberFormat="1" applyFont="1" applyFill="1" applyBorder="1" applyAlignment="1">
      <alignment horizontal="center" vertical="center" wrapText="1"/>
    </xf>
    <xf numFmtId="167" fontId="12" fillId="4" borderId="20" xfId="1" applyNumberFormat="1" applyFont="1" applyFill="1" applyBorder="1" applyAlignment="1">
      <alignment horizontal="center" vertical="center" wrapText="1"/>
    </xf>
    <xf numFmtId="167" fontId="12" fillId="4" borderId="25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BL46"/>
  <sheetViews>
    <sheetView tabSelected="1" zoomScale="70" zoomScaleNormal="70" workbookViewId="0">
      <pane xSplit="2" ySplit="7" topLeftCell="Y23" activePane="bottomRight" state="frozen"/>
      <selection pane="topRight" activeCell="C1" sqref="C1"/>
      <selection pane="bottomLeft" activeCell="A7" sqref="A7"/>
      <selection pane="bottomRight" activeCell="AE33" sqref="AE33"/>
    </sheetView>
  </sheetViews>
  <sheetFormatPr defaultRowHeight="20.25" outlineLevelRow="1" outlineLevelCol="1"/>
  <cols>
    <col min="1" max="1" width="6.875" style="5" hidden="1" customWidth="1" outlineLevel="1"/>
    <col min="2" max="2" width="31.25" style="103" customWidth="1" collapsed="1"/>
    <col min="3" max="9" width="9.5" style="103" hidden="1" customWidth="1" outlineLevel="1"/>
    <col min="10" max="10" width="9.5" style="104" hidden="1" customWidth="1" outlineLevel="1"/>
    <col min="11" max="11" width="9.5" style="105" hidden="1" customWidth="1" outlineLevel="1"/>
    <col min="12" max="12" width="9.5" style="103" hidden="1" customWidth="1" outlineLevel="1"/>
    <col min="13" max="13" width="9.5" style="104" hidden="1" customWidth="1" outlineLevel="1"/>
    <col min="14" max="14" width="9.5" style="105" hidden="1" customWidth="1" outlineLevel="1"/>
    <col min="15" max="15" width="16.75" style="103" hidden="1" customWidth="1" outlineLevel="1" collapsed="1"/>
    <col min="16" max="16" width="16.75" style="103" hidden="1" customWidth="1" outlineLevel="1"/>
    <col min="17" max="18" width="16.75" style="105" hidden="1" customWidth="1" outlineLevel="1"/>
    <col min="19" max="19" width="17" style="6" customWidth="1" collapsed="1"/>
    <col min="20" max="20" width="17.75" style="103" customWidth="1"/>
    <col min="21" max="22" width="17.75" style="105" customWidth="1"/>
    <col min="23" max="23" width="17" style="103" customWidth="1"/>
    <col min="24" max="24" width="17.75" style="103" customWidth="1"/>
    <col min="25" max="26" width="17.75" style="105" customWidth="1"/>
    <col min="27" max="27" width="17" style="103" customWidth="1"/>
    <col min="28" max="28" width="17.75" style="103" customWidth="1"/>
    <col min="29" max="30" width="17.75" style="105" customWidth="1"/>
    <col min="31" max="31" width="17" style="103" customWidth="1"/>
    <col min="32" max="32" width="17.75" style="103" customWidth="1"/>
    <col min="33" max="34" width="17.75" style="105" customWidth="1"/>
    <col min="35" max="35" width="17" style="103" customWidth="1"/>
    <col min="36" max="36" width="17.75" style="103" customWidth="1"/>
    <col min="37" max="38" width="17.75" style="105" customWidth="1"/>
    <col min="39" max="39" width="17" style="103" customWidth="1"/>
    <col min="40" max="40" width="17.75" style="103" customWidth="1"/>
    <col min="41" max="42" width="17.75" style="105" customWidth="1"/>
    <col min="43" max="43" width="9.875" style="103" hidden="1" customWidth="1" outlineLevel="1"/>
    <col min="44" max="44" width="8.625" style="103" hidden="1" customWidth="1" outlineLevel="1"/>
    <col min="45" max="46" width="8.125" style="105" hidden="1" customWidth="1" outlineLevel="1"/>
    <col min="47" max="50" width="9" style="11" hidden="1" customWidth="1" outlineLevel="1"/>
    <col min="51" max="51" width="9" style="11" collapsed="1"/>
    <col min="52" max="58" width="9.5" style="103" hidden="1" customWidth="1" outlineLevel="1"/>
    <col min="59" max="59" width="9.5" style="104" hidden="1" customWidth="1" outlineLevel="1"/>
    <col min="60" max="60" width="9.5" style="105" hidden="1" customWidth="1" outlineLevel="1"/>
    <col min="61" max="61" width="9.5" style="103" hidden="1" customWidth="1" outlineLevel="1"/>
    <col min="62" max="62" width="9.5" style="104" hidden="1" customWidth="1" outlineLevel="1"/>
    <col min="63" max="63" width="9.5" style="105" hidden="1" customWidth="1" outlineLevel="1"/>
    <col min="64" max="64" width="9" style="11" collapsed="1"/>
    <col min="65" max="16384" width="9" style="11"/>
  </cols>
  <sheetData>
    <row r="1" spans="1:63">
      <c r="V1" s="106" t="s">
        <v>44</v>
      </c>
    </row>
    <row r="2" spans="1:63" s="4" customFormat="1" ht="65.2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25" t="s">
        <v>0</v>
      </c>
      <c r="P2" s="125"/>
      <c r="Q2" s="125"/>
      <c r="R2" s="125"/>
      <c r="S2" s="125" t="s">
        <v>0</v>
      </c>
      <c r="T2" s="125"/>
      <c r="U2" s="125"/>
      <c r="V2" s="125"/>
      <c r="W2" s="125" t="s">
        <v>0</v>
      </c>
      <c r="X2" s="125"/>
      <c r="Y2" s="125"/>
      <c r="Z2" s="125"/>
      <c r="AA2" s="125" t="s">
        <v>0</v>
      </c>
      <c r="AB2" s="125"/>
      <c r="AC2" s="125"/>
      <c r="AD2" s="125"/>
      <c r="AE2" s="125" t="s">
        <v>0</v>
      </c>
      <c r="AF2" s="125"/>
      <c r="AG2" s="125"/>
      <c r="AH2" s="125"/>
      <c r="AI2" s="125" t="s">
        <v>0</v>
      </c>
      <c r="AJ2" s="125"/>
      <c r="AK2" s="125"/>
      <c r="AL2" s="125"/>
      <c r="AM2" s="125" t="s">
        <v>0</v>
      </c>
      <c r="AN2" s="125"/>
      <c r="AO2" s="125"/>
      <c r="AP2" s="125"/>
      <c r="AQ2" s="3"/>
      <c r="AR2" s="3"/>
      <c r="AS2" s="3"/>
      <c r="AT2" s="3"/>
      <c r="AU2" s="1"/>
      <c r="AV2" s="1"/>
      <c r="AW2" s="1"/>
      <c r="AX2" s="1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s="4" customFormat="1" ht="21" thickBot="1">
      <c r="A3" s="1"/>
      <c r="B3" s="2"/>
      <c r="C3" s="126" t="s">
        <v>1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 t="s">
        <v>2</v>
      </c>
      <c r="P3" s="126"/>
      <c r="Q3" s="126"/>
      <c r="R3" s="126"/>
      <c r="S3" s="126" t="s">
        <v>3</v>
      </c>
      <c r="T3" s="126"/>
      <c r="U3" s="126"/>
      <c r="V3" s="126"/>
      <c r="W3" s="126" t="s">
        <v>4</v>
      </c>
      <c r="X3" s="126"/>
      <c r="Y3" s="126"/>
      <c r="Z3" s="126"/>
      <c r="AA3" s="126" t="s">
        <v>5</v>
      </c>
      <c r="AB3" s="126"/>
      <c r="AC3" s="126"/>
      <c r="AD3" s="126"/>
      <c r="AE3" s="126" t="s">
        <v>6</v>
      </c>
      <c r="AF3" s="126"/>
      <c r="AG3" s="126"/>
      <c r="AH3" s="126"/>
      <c r="AI3" s="126" t="s">
        <v>7</v>
      </c>
      <c r="AJ3" s="126"/>
      <c r="AK3" s="126"/>
      <c r="AL3" s="126"/>
      <c r="AM3" s="126" t="s">
        <v>8</v>
      </c>
      <c r="AN3" s="126"/>
      <c r="AO3" s="126"/>
      <c r="AP3" s="126"/>
      <c r="AQ3" s="129" t="s">
        <v>9</v>
      </c>
      <c r="AR3" s="129"/>
      <c r="AS3" s="129"/>
      <c r="AT3" s="129"/>
      <c r="AU3" s="130" t="s">
        <v>10</v>
      </c>
      <c r="AV3" s="130"/>
      <c r="AW3" s="130"/>
      <c r="AX3" s="130"/>
      <c r="AZ3" s="126" t="s">
        <v>11</v>
      </c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</row>
    <row r="4" spans="1:63" s="6" customFormat="1" ht="15.75" customHeight="1" thickTop="1">
      <c r="A4" s="5"/>
      <c r="B4" s="131" t="s">
        <v>12</v>
      </c>
      <c r="C4" s="134" t="s">
        <v>13</v>
      </c>
      <c r="D4" s="134"/>
      <c r="E4" s="135"/>
      <c r="F4" s="138" t="s">
        <v>14</v>
      </c>
      <c r="G4" s="139"/>
      <c r="H4" s="139"/>
      <c r="I4" s="139"/>
      <c r="J4" s="139"/>
      <c r="K4" s="139"/>
      <c r="L4" s="139"/>
      <c r="M4" s="139"/>
      <c r="N4" s="140"/>
      <c r="O4" s="141" t="s">
        <v>15</v>
      </c>
      <c r="P4" s="127" t="s">
        <v>14</v>
      </c>
      <c r="Q4" s="127"/>
      <c r="R4" s="128"/>
      <c r="S4" s="141" t="s">
        <v>15</v>
      </c>
      <c r="T4" s="127" t="s">
        <v>14</v>
      </c>
      <c r="U4" s="127"/>
      <c r="V4" s="128"/>
      <c r="W4" s="141" t="s">
        <v>15</v>
      </c>
      <c r="X4" s="127" t="s">
        <v>14</v>
      </c>
      <c r="Y4" s="127"/>
      <c r="Z4" s="128"/>
      <c r="AA4" s="141" t="s">
        <v>15</v>
      </c>
      <c r="AB4" s="127" t="s">
        <v>14</v>
      </c>
      <c r="AC4" s="127"/>
      <c r="AD4" s="128"/>
      <c r="AE4" s="141" t="s">
        <v>15</v>
      </c>
      <c r="AF4" s="127" t="s">
        <v>14</v>
      </c>
      <c r="AG4" s="127"/>
      <c r="AH4" s="128"/>
      <c r="AI4" s="141" t="s">
        <v>15</v>
      </c>
      <c r="AJ4" s="127" t="s">
        <v>14</v>
      </c>
      <c r="AK4" s="127"/>
      <c r="AL4" s="128"/>
      <c r="AM4" s="141" t="s">
        <v>15</v>
      </c>
      <c r="AN4" s="127" t="s">
        <v>14</v>
      </c>
      <c r="AO4" s="127"/>
      <c r="AP4" s="128"/>
      <c r="AQ4" s="157" t="s">
        <v>16</v>
      </c>
      <c r="AR4" s="145" t="s">
        <v>14</v>
      </c>
      <c r="AS4" s="145"/>
      <c r="AT4" s="146"/>
      <c r="AU4" s="143" t="s">
        <v>16</v>
      </c>
      <c r="AV4" s="145" t="s">
        <v>14</v>
      </c>
      <c r="AW4" s="145"/>
      <c r="AX4" s="146"/>
      <c r="AZ4" s="147" t="s">
        <v>13</v>
      </c>
      <c r="BA4" s="147"/>
      <c r="BB4" s="148"/>
      <c r="BC4" s="149" t="s">
        <v>14</v>
      </c>
      <c r="BD4" s="150"/>
      <c r="BE4" s="150"/>
      <c r="BF4" s="150"/>
      <c r="BG4" s="150"/>
      <c r="BH4" s="150"/>
      <c r="BI4" s="150"/>
      <c r="BJ4" s="150"/>
      <c r="BK4" s="151"/>
    </row>
    <row r="5" spans="1:63" ht="112.5" customHeight="1">
      <c r="B5" s="132"/>
      <c r="C5" s="136"/>
      <c r="D5" s="136"/>
      <c r="E5" s="137"/>
      <c r="F5" s="152" t="s">
        <v>17</v>
      </c>
      <c r="G5" s="153"/>
      <c r="H5" s="153"/>
      <c r="I5" s="154" t="s">
        <v>18</v>
      </c>
      <c r="J5" s="154"/>
      <c r="K5" s="154"/>
      <c r="L5" s="154" t="s">
        <v>19</v>
      </c>
      <c r="M5" s="154"/>
      <c r="N5" s="155"/>
      <c r="O5" s="142"/>
      <c r="P5" s="7" t="s">
        <v>20</v>
      </c>
      <c r="Q5" s="7" t="s">
        <v>21</v>
      </c>
      <c r="R5" s="8" t="s">
        <v>22</v>
      </c>
      <c r="S5" s="142"/>
      <c r="T5" s="7" t="s">
        <v>20</v>
      </c>
      <c r="U5" s="7" t="s">
        <v>45</v>
      </c>
      <c r="V5" s="8" t="s">
        <v>46</v>
      </c>
      <c r="W5" s="142"/>
      <c r="X5" s="7" t="s">
        <v>20</v>
      </c>
      <c r="Y5" s="7" t="s">
        <v>45</v>
      </c>
      <c r="Z5" s="8" t="s">
        <v>46</v>
      </c>
      <c r="AA5" s="142"/>
      <c r="AB5" s="7" t="s">
        <v>20</v>
      </c>
      <c r="AC5" s="7" t="s">
        <v>45</v>
      </c>
      <c r="AD5" s="8" t="s">
        <v>46</v>
      </c>
      <c r="AE5" s="142"/>
      <c r="AF5" s="7" t="s">
        <v>20</v>
      </c>
      <c r="AG5" s="7" t="s">
        <v>45</v>
      </c>
      <c r="AH5" s="8" t="s">
        <v>46</v>
      </c>
      <c r="AI5" s="142"/>
      <c r="AJ5" s="7" t="s">
        <v>20</v>
      </c>
      <c r="AK5" s="7" t="s">
        <v>45</v>
      </c>
      <c r="AL5" s="8" t="s">
        <v>46</v>
      </c>
      <c r="AM5" s="142"/>
      <c r="AN5" s="7" t="s">
        <v>20</v>
      </c>
      <c r="AO5" s="7" t="s">
        <v>45</v>
      </c>
      <c r="AP5" s="8" t="s">
        <v>46</v>
      </c>
      <c r="AQ5" s="158"/>
      <c r="AR5" s="9" t="s">
        <v>23</v>
      </c>
      <c r="AS5" s="9" t="s">
        <v>24</v>
      </c>
      <c r="AT5" s="10" t="s">
        <v>25</v>
      </c>
      <c r="AU5" s="144"/>
      <c r="AV5" s="9" t="s">
        <v>23</v>
      </c>
      <c r="AW5" s="9" t="s">
        <v>24</v>
      </c>
      <c r="AX5" s="10" t="s">
        <v>25</v>
      </c>
      <c r="AZ5" s="136"/>
      <c r="BA5" s="136"/>
      <c r="BB5" s="137"/>
      <c r="BC5" s="152" t="s">
        <v>17</v>
      </c>
      <c r="BD5" s="153"/>
      <c r="BE5" s="153"/>
      <c r="BF5" s="154" t="s">
        <v>18</v>
      </c>
      <c r="BG5" s="154"/>
      <c r="BH5" s="154"/>
      <c r="BI5" s="154" t="s">
        <v>19</v>
      </c>
      <c r="BJ5" s="154"/>
      <c r="BK5" s="156"/>
    </row>
    <row r="6" spans="1:63" ht="37.5" customHeight="1" thickBot="1">
      <c r="B6" s="133"/>
      <c r="C6" s="12" t="s">
        <v>26</v>
      </c>
      <c r="D6" s="13" t="s">
        <v>27</v>
      </c>
      <c r="E6" s="14" t="s">
        <v>28</v>
      </c>
      <c r="F6" s="15" t="s">
        <v>29</v>
      </c>
      <c r="G6" s="13" t="s">
        <v>27</v>
      </c>
      <c r="H6" s="16" t="s">
        <v>28</v>
      </c>
      <c r="I6" s="17" t="s">
        <v>30</v>
      </c>
      <c r="J6" s="13" t="s">
        <v>27</v>
      </c>
      <c r="K6" s="18" t="s">
        <v>28</v>
      </c>
      <c r="L6" s="17" t="s">
        <v>31</v>
      </c>
      <c r="M6" s="13" t="s">
        <v>27</v>
      </c>
      <c r="N6" s="19" t="s">
        <v>28</v>
      </c>
      <c r="O6" s="20" t="s">
        <v>28</v>
      </c>
      <c r="P6" s="18" t="s">
        <v>28</v>
      </c>
      <c r="Q6" s="18" t="s">
        <v>28</v>
      </c>
      <c r="R6" s="21" t="s">
        <v>28</v>
      </c>
      <c r="S6" s="20" t="s">
        <v>28</v>
      </c>
      <c r="T6" s="18" t="s">
        <v>28</v>
      </c>
      <c r="U6" s="18" t="s">
        <v>28</v>
      </c>
      <c r="V6" s="21" t="s">
        <v>28</v>
      </c>
      <c r="W6" s="20" t="s">
        <v>28</v>
      </c>
      <c r="X6" s="18" t="s">
        <v>28</v>
      </c>
      <c r="Y6" s="18" t="s">
        <v>28</v>
      </c>
      <c r="Z6" s="21" t="s">
        <v>28</v>
      </c>
      <c r="AA6" s="20" t="s">
        <v>28</v>
      </c>
      <c r="AB6" s="18" t="s">
        <v>28</v>
      </c>
      <c r="AC6" s="18" t="s">
        <v>28</v>
      </c>
      <c r="AD6" s="21" t="s">
        <v>28</v>
      </c>
      <c r="AE6" s="20" t="s">
        <v>28</v>
      </c>
      <c r="AF6" s="18" t="s">
        <v>28</v>
      </c>
      <c r="AG6" s="18" t="s">
        <v>28</v>
      </c>
      <c r="AH6" s="21" t="s">
        <v>28</v>
      </c>
      <c r="AI6" s="20" t="s">
        <v>28</v>
      </c>
      <c r="AJ6" s="18" t="s">
        <v>28</v>
      </c>
      <c r="AK6" s="18" t="s">
        <v>28</v>
      </c>
      <c r="AL6" s="21" t="s">
        <v>28</v>
      </c>
      <c r="AM6" s="20" t="s">
        <v>28</v>
      </c>
      <c r="AN6" s="18" t="s">
        <v>28</v>
      </c>
      <c r="AO6" s="18" t="s">
        <v>28</v>
      </c>
      <c r="AP6" s="21" t="s">
        <v>28</v>
      </c>
      <c r="AQ6" s="22" t="s">
        <v>28</v>
      </c>
      <c r="AR6" s="16" t="s">
        <v>28</v>
      </c>
      <c r="AS6" s="18" t="s">
        <v>28</v>
      </c>
      <c r="AT6" s="23" t="s">
        <v>28</v>
      </c>
      <c r="AZ6" s="12" t="s">
        <v>26</v>
      </c>
      <c r="BA6" s="13" t="s">
        <v>27</v>
      </c>
      <c r="BB6" s="14" t="s">
        <v>28</v>
      </c>
      <c r="BC6" s="15" t="s">
        <v>29</v>
      </c>
      <c r="BD6" s="13" t="s">
        <v>27</v>
      </c>
      <c r="BE6" s="16" t="s">
        <v>28</v>
      </c>
      <c r="BF6" s="17" t="s">
        <v>30</v>
      </c>
      <c r="BG6" s="13" t="s">
        <v>27</v>
      </c>
      <c r="BH6" s="18" t="s">
        <v>28</v>
      </c>
      <c r="BI6" s="17" t="s">
        <v>31</v>
      </c>
      <c r="BJ6" s="13" t="s">
        <v>27</v>
      </c>
      <c r="BK6" s="23" t="s">
        <v>28</v>
      </c>
    </row>
    <row r="7" spans="1:63" ht="19.5" hidden="1" customHeight="1" outlineLevel="1">
      <c r="A7" s="24" t="s">
        <v>32</v>
      </c>
      <c r="B7" s="25" t="s">
        <v>33</v>
      </c>
      <c r="C7" s="26">
        <f>SUM(C45)</f>
        <v>2980051</v>
      </c>
      <c r="D7" s="27">
        <f>SUM(D45)</f>
        <v>1013173</v>
      </c>
      <c r="E7" s="28">
        <f>D7/C7*100</f>
        <v>33.998512106000874</v>
      </c>
      <c r="F7" s="29">
        <f>SUM(F45)</f>
        <v>949587</v>
      </c>
      <c r="G7" s="30">
        <f>SUM(G45)</f>
        <v>797169</v>
      </c>
      <c r="H7" s="31">
        <f t="shared" ref="H7" si="0">G7/F7*100</f>
        <v>83.949022048532669</v>
      </c>
      <c r="I7" s="30">
        <f>SUM(I45)</f>
        <v>1276858</v>
      </c>
      <c r="J7" s="30">
        <f>SUM(J45)</f>
        <v>188176</v>
      </c>
      <c r="K7" s="31">
        <f>J7/I7*100</f>
        <v>14.737425774831658</v>
      </c>
      <c r="L7" s="30">
        <f>SUM(L45)</f>
        <v>753606</v>
      </c>
      <c r="M7" s="30">
        <f>SUM(M45)</f>
        <v>27828</v>
      </c>
      <c r="N7" s="28">
        <f>M7/L7*100</f>
        <v>3.6926457591898152</v>
      </c>
      <c r="O7" s="32">
        <f>E7+$AU7-1</f>
        <v>35.998724662286463</v>
      </c>
      <c r="P7" s="28">
        <v>84</v>
      </c>
      <c r="Q7" s="28">
        <v>20</v>
      </c>
      <c r="R7" s="33">
        <v>6</v>
      </c>
      <c r="S7" s="32">
        <f t="shared" ref="S7:S45" si="1">O7+$AU7</f>
        <v>38.998937218572053</v>
      </c>
      <c r="T7" s="28">
        <f t="shared" ref="T7:T45" si="2">P7+$AV7</f>
        <v>84.435853993066758</v>
      </c>
      <c r="U7" s="28">
        <v>25</v>
      </c>
      <c r="V7" s="33">
        <v>9</v>
      </c>
      <c r="W7" s="32">
        <v>42</v>
      </c>
      <c r="X7" s="28">
        <v>85</v>
      </c>
      <c r="Y7" s="28">
        <v>30</v>
      </c>
      <c r="Z7" s="33">
        <v>12</v>
      </c>
      <c r="AA7" s="32">
        <v>45</v>
      </c>
      <c r="AB7" s="28">
        <v>85</v>
      </c>
      <c r="AC7" s="28">
        <v>35</v>
      </c>
      <c r="AD7" s="33">
        <v>15</v>
      </c>
      <c r="AE7" s="32">
        <v>48</v>
      </c>
      <c r="AF7" s="28">
        <v>86</v>
      </c>
      <c r="AG7" s="28">
        <v>40</v>
      </c>
      <c r="AH7" s="33">
        <v>18</v>
      </c>
      <c r="AI7" s="32">
        <v>51</v>
      </c>
      <c r="AJ7" s="28">
        <v>86</v>
      </c>
      <c r="AK7" s="28">
        <v>45</v>
      </c>
      <c r="AL7" s="33">
        <v>21</v>
      </c>
      <c r="AM7" s="32">
        <v>55</v>
      </c>
      <c r="AN7" s="28">
        <v>87</v>
      </c>
      <c r="AO7" s="28">
        <v>52</v>
      </c>
      <c r="AP7" s="33">
        <v>24</v>
      </c>
      <c r="AQ7" s="34">
        <v>55</v>
      </c>
      <c r="AR7" s="31">
        <v>87</v>
      </c>
      <c r="AS7" s="31">
        <v>52</v>
      </c>
      <c r="AT7" s="35">
        <v>24</v>
      </c>
      <c r="AU7" s="36">
        <f t="shared" ref="AU7:AU44" si="3">(AQ7-E7)/7</f>
        <v>3.0002125562855895</v>
      </c>
      <c r="AV7" s="36">
        <f t="shared" ref="AV7:AV44" si="4">(AR7-H7)/7</f>
        <v>0.43585399306676159</v>
      </c>
      <c r="AW7" s="36">
        <f t="shared" ref="AW7:AW44" si="5">(AS7-K7)/7</f>
        <v>5.3232248893097633</v>
      </c>
      <c r="AX7" s="36">
        <f t="shared" ref="AX7:AX44" si="6">(AT7-N7)/7</f>
        <v>2.9010506058300263</v>
      </c>
      <c r="AZ7" s="26"/>
      <c r="BA7" s="27"/>
      <c r="BB7" s="37"/>
      <c r="BC7" s="29"/>
      <c r="BD7" s="30"/>
      <c r="BE7" s="38"/>
      <c r="BF7" s="30"/>
      <c r="BG7" s="30"/>
      <c r="BH7" s="38"/>
      <c r="BI7" s="30"/>
      <c r="BJ7" s="30"/>
      <c r="BK7" s="39"/>
    </row>
    <row r="8" spans="1:63" ht="18.75" collapsed="1">
      <c r="A8" s="40">
        <v>1</v>
      </c>
      <c r="B8" s="41" t="s">
        <v>34</v>
      </c>
      <c r="C8" s="42">
        <f>SUM(F8,I8,L8)</f>
        <v>1085075</v>
      </c>
      <c r="D8" s="43">
        <f>SUM(G8,J8,M8)</f>
        <v>346368</v>
      </c>
      <c r="E8" s="44">
        <f t="shared" ref="E8:E44" si="7">D8/C8*100</f>
        <v>31.921111443909407</v>
      </c>
      <c r="F8" s="45">
        <v>342058</v>
      </c>
      <c r="G8" s="46">
        <v>258044</v>
      </c>
      <c r="H8" s="47">
        <f>G8/F8*100</f>
        <v>75.438668296019969</v>
      </c>
      <c r="I8" s="46">
        <v>467062</v>
      </c>
      <c r="J8" s="46">
        <v>81152</v>
      </c>
      <c r="K8" s="47">
        <f t="shared" ref="K8:K44" si="8">J8/I8*100</f>
        <v>17.374995182652412</v>
      </c>
      <c r="L8" s="46">
        <v>275955</v>
      </c>
      <c r="M8" s="46">
        <v>7172</v>
      </c>
      <c r="N8" s="44">
        <f t="shared" ref="N8:N44" si="9">M8/L8*100</f>
        <v>2.5989744704752584</v>
      </c>
      <c r="O8" s="48">
        <f t="shared" ref="O8:O44" si="10">E8+$AU8-1</f>
        <v>34.218095523350918</v>
      </c>
      <c r="P8" s="49">
        <f t="shared" ref="P8:P43" si="11">H8+$AV8</f>
        <v>77.090287110874257</v>
      </c>
      <c r="Q8" s="49">
        <f t="shared" ref="Q8:Q43" si="12">K8+$AW8</f>
        <v>22.321424442273496</v>
      </c>
      <c r="R8" s="50">
        <f t="shared" ref="R8:R44" si="13">N8+$AX8-0.5</f>
        <v>5.1562638318359362</v>
      </c>
      <c r="S8" s="48">
        <f t="shared" si="1"/>
        <v>37.515079602792433</v>
      </c>
      <c r="T8" s="49">
        <f t="shared" si="2"/>
        <v>78.741905925728545</v>
      </c>
      <c r="U8" s="49">
        <f t="shared" ref="U8:U45" si="14">Q8+$AW8</f>
        <v>27.26785370189458</v>
      </c>
      <c r="V8" s="50">
        <f t="shared" ref="V8:V45" si="15">R8+$AX8</f>
        <v>8.2135531931966135</v>
      </c>
      <c r="W8" s="48">
        <f t="shared" ref="W8:W45" si="16">S8+$AU8</f>
        <v>40.812063682233948</v>
      </c>
      <c r="X8" s="49">
        <f t="shared" ref="X8:X45" si="17">T8+$AV8</f>
        <v>80.393524740582833</v>
      </c>
      <c r="Y8" s="49">
        <f t="shared" ref="Y8:Y45" si="18">U8+$AW8</f>
        <v>32.214282961515664</v>
      </c>
      <c r="Z8" s="50">
        <f t="shared" ref="Z8:Z45" si="19">V8+$AX8</f>
        <v>11.270842554557291</v>
      </c>
      <c r="AA8" s="48">
        <f t="shared" ref="AA8:AA45" si="20">W8+$AU8</f>
        <v>44.109047761675463</v>
      </c>
      <c r="AB8" s="49">
        <f t="shared" ref="AB8:AB45" si="21">X8+$AV8</f>
        <v>82.045143555437122</v>
      </c>
      <c r="AC8" s="49">
        <f t="shared" ref="AC8:AC45" si="22">Y8+$AW8</f>
        <v>37.160712221136748</v>
      </c>
      <c r="AD8" s="50">
        <f t="shared" ref="AD8:AD45" si="23">Z8+$AX8</f>
        <v>14.328131915917968</v>
      </c>
      <c r="AE8" s="48">
        <f t="shared" ref="AE8:AE45" si="24">AA8+$AU8</f>
        <v>47.406031841116977</v>
      </c>
      <c r="AF8" s="49">
        <f t="shared" ref="AF8:AF45" si="25">AB8+$AV8</f>
        <v>83.69676237029141</v>
      </c>
      <c r="AG8" s="49">
        <f t="shared" ref="AG8:AG45" si="26">AC8+$AW8</f>
        <v>42.107141480757832</v>
      </c>
      <c r="AH8" s="50">
        <f t="shared" ref="AH8:AH45" si="27">AD8+$AX8</f>
        <v>17.385421277278645</v>
      </c>
      <c r="AI8" s="48">
        <f t="shared" ref="AI8:AI45" si="28">AE8+$AU8</f>
        <v>50.703015920558492</v>
      </c>
      <c r="AJ8" s="49">
        <f t="shared" ref="AJ8:AJ45" si="29">AF8+$AV8</f>
        <v>85.348381185145698</v>
      </c>
      <c r="AK8" s="49">
        <f t="shared" ref="AK8:AK45" si="30">AG8+$AW8</f>
        <v>47.053570740378916</v>
      </c>
      <c r="AL8" s="50">
        <f t="shared" ref="AL8:AL45" si="31">AH8+$AX8</f>
        <v>20.442710638639323</v>
      </c>
      <c r="AM8" s="48">
        <f t="shared" ref="AM8:AM44" si="32">AI8+$AU8+1</f>
        <v>55.000000000000007</v>
      </c>
      <c r="AN8" s="49">
        <f t="shared" ref="AN8:AN43" si="33">AJ8+$AV8</f>
        <v>86.999999999999986</v>
      </c>
      <c r="AO8" s="49">
        <f t="shared" ref="AO8:AO43" si="34">AK8+$AW8</f>
        <v>52</v>
      </c>
      <c r="AP8" s="50">
        <f t="shared" ref="AP8:AP44" si="35">AL8+$AX8+0.5</f>
        <v>24</v>
      </c>
      <c r="AQ8" s="51">
        <v>55</v>
      </c>
      <c r="AR8" s="47">
        <v>87</v>
      </c>
      <c r="AS8" s="47">
        <v>52</v>
      </c>
      <c r="AT8" s="52">
        <v>24</v>
      </c>
      <c r="AU8" s="36">
        <f t="shared" si="3"/>
        <v>3.2969840794415135</v>
      </c>
      <c r="AV8" s="36">
        <f t="shared" si="4"/>
        <v>1.6516188148542901</v>
      </c>
      <c r="AW8" s="36">
        <f t="shared" si="5"/>
        <v>4.9464292596210839</v>
      </c>
      <c r="AX8" s="36">
        <f t="shared" si="6"/>
        <v>3.0572893613606773</v>
      </c>
      <c r="AZ8" s="42">
        <f t="shared" ref="AZ8:BA44" si="36">SUM(BC8,BF8,BI8)</f>
        <v>1076751</v>
      </c>
      <c r="BA8" s="43">
        <f t="shared" si="36"/>
        <v>387403</v>
      </c>
      <c r="BB8" s="53">
        <f t="shared" ref="BB8:BB44" si="37">BA8/AZ8*100</f>
        <v>35.978884626064897</v>
      </c>
      <c r="BC8" s="45">
        <v>332516</v>
      </c>
      <c r="BD8" s="46">
        <v>270976</v>
      </c>
      <c r="BE8" s="54">
        <f>BD8/BC8*100</f>
        <v>81.492619904004613</v>
      </c>
      <c r="BF8" s="46">
        <v>468413</v>
      </c>
      <c r="BG8" s="46">
        <v>99261</v>
      </c>
      <c r="BH8" s="54">
        <f t="shared" ref="BH8:BH44" si="38">BG8/BF8*100</f>
        <v>21.190914855053126</v>
      </c>
      <c r="BI8" s="46">
        <v>275822</v>
      </c>
      <c r="BJ8" s="46">
        <v>17166</v>
      </c>
      <c r="BK8" s="55">
        <f t="shared" ref="BK8:BK44" si="39">BJ8/BI8*100</f>
        <v>6.223578974846097</v>
      </c>
    </row>
    <row r="9" spans="1:63" ht="18.75">
      <c r="A9" s="56">
        <v>2</v>
      </c>
      <c r="B9" s="57" t="s">
        <v>35</v>
      </c>
      <c r="C9" s="58">
        <f t="shared" ref="C9:D44" si="40">SUM(F9,I9,L9)</f>
        <v>54177</v>
      </c>
      <c r="D9" s="59">
        <f t="shared" si="40"/>
        <v>18686</v>
      </c>
      <c r="E9" s="60">
        <f t="shared" si="7"/>
        <v>34.490651014268046</v>
      </c>
      <c r="F9" s="61">
        <v>16459</v>
      </c>
      <c r="G9" s="62">
        <v>14286</v>
      </c>
      <c r="H9" s="63">
        <f t="shared" ref="H9:H45" si="41">G9/F9*100</f>
        <v>86.797496810255794</v>
      </c>
      <c r="I9" s="62">
        <v>22527</v>
      </c>
      <c r="J9" s="62">
        <v>4059</v>
      </c>
      <c r="K9" s="63">
        <f t="shared" si="8"/>
        <v>18.018377946464241</v>
      </c>
      <c r="L9" s="62">
        <v>15191</v>
      </c>
      <c r="M9" s="62">
        <v>341</v>
      </c>
      <c r="N9" s="60">
        <f t="shared" si="9"/>
        <v>2.2447501810282406</v>
      </c>
      <c r="O9" s="64">
        <f t="shared" si="10"/>
        <v>36.420558012229755</v>
      </c>
      <c r="P9" s="65">
        <f t="shared" si="11"/>
        <v>86.826425837362109</v>
      </c>
      <c r="Q9" s="65">
        <f t="shared" si="12"/>
        <v>22.872895382683637</v>
      </c>
      <c r="R9" s="66">
        <f t="shared" si="13"/>
        <v>4.8526430123099207</v>
      </c>
      <c r="S9" s="64">
        <f t="shared" si="1"/>
        <v>39.350465010191463</v>
      </c>
      <c r="T9" s="65">
        <f t="shared" si="2"/>
        <v>86.855354864468424</v>
      </c>
      <c r="U9" s="65">
        <f t="shared" si="14"/>
        <v>27.727412818903034</v>
      </c>
      <c r="V9" s="66">
        <f t="shared" si="15"/>
        <v>7.9605358435916003</v>
      </c>
      <c r="W9" s="64">
        <f t="shared" si="16"/>
        <v>42.280372008153172</v>
      </c>
      <c r="X9" s="65">
        <f t="shared" si="17"/>
        <v>86.884283891574739</v>
      </c>
      <c r="Y9" s="65">
        <f t="shared" si="18"/>
        <v>32.58193025512243</v>
      </c>
      <c r="Z9" s="66">
        <f t="shared" si="19"/>
        <v>11.06842867487328</v>
      </c>
      <c r="AA9" s="64">
        <f t="shared" si="20"/>
        <v>45.210279006114881</v>
      </c>
      <c r="AB9" s="65">
        <f t="shared" si="21"/>
        <v>86.913212918681054</v>
      </c>
      <c r="AC9" s="65">
        <f t="shared" si="22"/>
        <v>37.436447691341826</v>
      </c>
      <c r="AD9" s="66">
        <f t="shared" si="23"/>
        <v>14.176321506154959</v>
      </c>
      <c r="AE9" s="64">
        <f t="shared" si="24"/>
        <v>48.14018600407659</v>
      </c>
      <c r="AF9" s="65">
        <f t="shared" si="25"/>
        <v>86.94214194578737</v>
      </c>
      <c r="AG9" s="65">
        <f t="shared" si="26"/>
        <v>42.290965127561222</v>
      </c>
      <c r="AH9" s="66">
        <f t="shared" si="27"/>
        <v>17.284214337436641</v>
      </c>
      <c r="AI9" s="64">
        <f t="shared" si="28"/>
        <v>51.070093002038298</v>
      </c>
      <c r="AJ9" s="65">
        <f t="shared" si="29"/>
        <v>86.971070972893685</v>
      </c>
      <c r="AK9" s="65">
        <f t="shared" si="30"/>
        <v>47.145482563780618</v>
      </c>
      <c r="AL9" s="66">
        <f t="shared" si="31"/>
        <v>20.392107168718322</v>
      </c>
      <c r="AM9" s="64">
        <f t="shared" si="32"/>
        <v>55.000000000000007</v>
      </c>
      <c r="AN9" s="65">
        <f t="shared" si="33"/>
        <v>87</v>
      </c>
      <c r="AO9" s="65">
        <f t="shared" si="34"/>
        <v>52.000000000000014</v>
      </c>
      <c r="AP9" s="66">
        <f t="shared" si="35"/>
        <v>24.000000000000004</v>
      </c>
      <c r="AQ9" s="67">
        <v>55</v>
      </c>
      <c r="AR9" s="63">
        <v>87</v>
      </c>
      <c r="AS9" s="63">
        <v>52</v>
      </c>
      <c r="AT9" s="68">
        <v>24</v>
      </c>
      <c r="AU9" s="36">
        <f t="shared" si="3"/>
        <v>2.9299069979617078</v>
      </c>
      <c r="AV9" s="36">
        <f t="shared" si="4"/>
        <v>2.8929027106315175E-2</v>
      </c>
      <c r="AW9" s="36">
        <f t="shared" si="5"/>
        <v>4.8545174362193944</v>
      </c>
      <c r="AX9" s="36">
        <f t="shared" si="6"/>
        <v>3.10789283128168</v>
      </c>
      <c r="AZ9" s="58">
        <f t="shared" si="36"/>
        <v>53123</v>
      </c>
      <c r="BA9" s="59">
        <f t="shared" si="36"/>
        <v>20082</v>
      </c>
      <c r="BB9" s="69">
        <f t="shared" si="37"/>
        <v>37.802834930256196</v>
      </c>
      <c r="BC9" s="61">
        <v>16114</v>
      </c>
      <c r="BD9" s="62">
        <v>13780</v>
      </c>
      <c r="BE9" s="70">
        <f t="shared" ref="BE9:BE45" si="42">BD9/BC9*100</f>
        <v>85.515700632989947</v>
      </c>
      <c r="BF9" s="62">
        <v>22049</v>
      </c>
      <c r="BG9" s="62">
        <v>5124</v>
      </c>
      <c r="BH9" s="70">
        <f t="shared" si="38"/>
        <v>23.239149167762712</v>
      </c>
      <c r="BI9" s="62">
        <v>14960</v>
      </c>
      <c r="BJ9" s="62">
        <v>1178</v>
      </c>
      <c r="BK9" s="71">
        <f t="shared" si="39"/>
        <v>7.8743315508021396</v>
      </c>
    </row>
    <row r="10" spans="1:63" ht="18.75">
      <c r="A10" s="56">
        <v>3</v>
      </c>
      <c r="B10" s="57" t="s">
        <v>36</v>
      </c>
      <c r="C10" s="58">
        <f t="shared" si="40"/>
        <v>53773</v>
      </c>
      <c r="D10" s="59">
        <f t="shared" si="40"/>
        <v>20064</v>
      </c>
      <c r="E10" s="60">
        <f t="shared" si="7"/>
        <v>37.312405854239117</v>
      </c>
      <c r="F10" s="61">
        <v>19490</v>
      </c>
      <c r="G10" s="62">
        <v>17093</v>
      </c>
      <c r="H10" s="63">
        <f t="shared" si="41"/>
        <v>87.701385325808118</v>
      </c>
      <c r="I10" s="62">
        <v>21544</v>
      </c>
      <c r="J10" s="62">
        <v>2937</v>
      </c>
      <c r="K10" s="63">
        <f t="shared" si="8"/>
        <v>13.632565911622727</v>
      </c>
      <c r="L10" s="62">
        <v>12739</v>
      </c>
      <c r="M10" s="62">
        <v>34</v>
      </c>
      <c r="N10" s="60">
        <f t="shared" si="9"/>
        <v>0.26689693068529713</v>
      </c>
      <c r="O10" s="64">
        <f t="shared" si="10"/>
        <v>38.839205017919241</v>
      </c>
      <c r="P10" s="65">
        <f t="shared" si="11"/>
        <v>87.601187422121242</v>
      </c>
      <c r="Q10" s="65">
        <f t="shared" si="12"/>
        <v>19.11362792424805</v>
      </c>
      <c r="R10" s="66">
        <f t="shared" si="13"/>
        <v>3.1573402263016832</v>
      </c>
      <c r="S10" s="64">
        <f t="shared" si="1"/>
        <v>41.366004181599365</v>
      </c>
      <c r="T10" s="65">
        <f t="shared" si="2"/>
        <v>87.500989518434366</v>
      </c>
      <c r="U10" s="65">
        <f t="shared" si="14"/>
        <v>24.594689936873372</v>
      </c>
      <c r="V10" s="66">
        <f t="shared" si="15"/>
        <v>6.5477835219180687</v>
      </c>
      <c r="W10" s="64">
        <f t="shared" si="16"/>
        <v>43.892803345279489</v>
      </c>
      <c r="X10" s="65">
        <f t="shared" si="17"/>
        <v>87.40079161474749</v>
      </c>
      <c r="Y10" s="65">
        <f t="shared" si="18"/>
        <v>30.075751949498695</v>
      </c>
      <c r="Z10" s="66">
        <f t="shared" si="19"/>
        <v>9.9382268175344546</v>
      </c>
      <c r="AA10" s="64">
        <f t="shared" si="20"/>
        <v>46.419602508959613</v>
      </c>
      <c r="AB10" s="65">
        <f t="shared" si="21"/>
        <v>87.300593711060614</v>
      </c>
      <c r="AC10" s="65">
        <f t="shared" si="22"/>
        <v>35.556813962124018</v>
      </c>
      <c r="AD10" s="66">
        <f t="shared" si="23"/>
        <v>13.32867011315084</v>
      </c>
      <c r="AE10" s="64">
        <f t="shared" si="24"/>
        <v>48.946401672639738</v>
      </c>
      <c r="AF10" s="65">
        <f t="shared" si="25"/>
        <v>87.200395807373738</v>
      </c>
      <c r="AG10" s="65">
        <f t="shared" si="26"/>
        <v>41.03787597474934</v>
      </c>
      <c r="AH10" s="66">
        <f t="shared" si="27"/>
        <v>16.719113408767228</v>
      </c>
      <c r="AI10" s="64">
        <f t="shared" si="28"/>
        <v>51.473200836319862</v>
      </c>
      <c r="AJ10" s="65">
        <f t="shared" si="29"/>
        <v>87.100197903686862</v>
      </c>
      <c r="AK10" s="65">
        <f t="shared" si="30"/>
        <v>46.518937987374663</v>
      </c>
      <c r="AL10" s="66">
        <f t="shared" si="31"/>
        <v>20.109556704383614</v>
      </c>
      <c r="AM10" s="64">
        <f t="shared" si="32"/>
        <v>54.999999999999986</v>
      </c>
      <c r="AN10" s="65">
        <f t="shared" si="33"/>
        <v>86.999999999999986</v>
      </c>
      <c r="AO10" s="65">
        <f t="shared" si="34"/>
        <v>51.999999999999986</v>
      </c>
      <c r="AP10" s="66">
        <f t="shared" si="35"/>
        <v>24</v>
      </c>
      <c r="AQ10" s="67">
        <v>55</v>
      </c>
      <c r="AR10" s="63">
        <v>87</v>
      </c>
      <c r="AS10" s="63">
        <v>52</v>
      </c>
      <c r="AT10" s="68">
        <v>24</v>
      </c>
      <c r="AU10" s="36">
        <f t="shared" si="3"/>
        <v>2.5267991636801264</v>
      </c>
      <c r="AV10" s="36">
        <f t="shared" si="4"/>
        <v>-0.10019790368687406</v>
      </c>
      <c r="AW10" s="36">
        <f t="shared" si="5"/>
        <v>5.4810620126253244</v>
      </c>
      <c r="AX10" s="36">
        <f t="shared" si="6"/>
        <v>3.3904432956163859</v>
      </c>
      <c r="AZ10" s="58">
        <f t="shared" si="36"/>
        <v>54012</v>
      </c>
      <c r="BA10" s="59">
        <f t="shared" si="36"/>
        <v>22117</v>
      </c>
      <c r="BB10" s="69">
        <f t="shared" si="37"/>
        <v>40.948307783455526</v>
      </c>
      <c r="BC10" s="61">
        <v>19291</v>
      </c>
      <c r="BD10" s="62">
        <v>16350</v>
      </c>
      <c r="BE10" s="70">
        <f t="shared" si="42"/>
        <v>84.754548753304647</v>
      </c>
      <c r="BF10" s="62">
        <v>21931</v>
      </c>
      <c r="BG10" s="62">
        <v>4719</v>
      </c>
      <c r="BH10" s="70">
        <f t="shared" si="38"/>
        <v>21.51748666271488</v>
      </c>
      <c r="BI10" s="62">
        <v>12790</v>
      </c>
      <c r="BJ10" s="62">
        <v>1048</v>
      </c>
      <c r="BK10" s="71">
        <f t="shared" si="39"/>
        <v>8.1939014855355747</v>
      </c>
    </row>
    <row r="11" spans="1:63" ht="18.75">
      <c r="A11" s="56">
        <v>4</v>
      </c>
      <c r="B11" s="57" t="s">
        <v>37</v>
      </c>
      <c r="C11" s="58">
        <f t="shared" si="40"/>
        <v>97131</v>
      </c>
      <c r="D11" s="59">
        <f t="shared" si="40"/>
        <v>33492</v>
      </c>
      <c r="E11" s="60">
        <f t="shared" si="7"/>
        <v>34.48126756648238</v>
      </c>
      <c r="F11" s="61">
        <v>29455</v>
      </c>
      <c r="G11" s="62">
        <v>28293</v>
      </c>
      <c r="H11" s="63">
        <f t="shared" si="41"/>
        <v>96.054999151247671</v>
      </c>
      <c r="I11" s="62">
        <v>42769</v>
      </c>
      <c r="J11" s="62">
        <v>4331</v>
      </c>
      <c r="K11" s="63">
        <f t="shared" si="8"/>
        <v>10.126493488274217</v>
      </c>
      <c r="L11" s="62">
        <v>24907</v>
      </c>
      <c r="M11" s="62">
        <v>868</v>
      </c>
      <c r="N11" s="60">
        <f t="shared" si="9"/>
        <v>3.4849640663267354</v>
      </c>
      <c r="O11" s="64">
        <f t="shared" si="10"/>
        <v>36.412515056984894</v>
      </c>
      <c r="P11" s="65">
        <f t="shared" si="11"/>
        <v>94.761427843926569</v>
      </c>
      <c r="Q11" s="65">
        <f t="shared" si="12"/>
        <v>16.108422989949329</v>
      </c>
      <c r="R11" s="66">
        <f t="shared" si="13"/>
        <v>5.9156834854229157</v>
      </c>
      <c r="S11" s="64">
        <f t="shared" si="1"/>
        <v>39.343762547487408</v>
      </c>
      <c r="T11" s="65">
        <f t="shared" si="2"/>
        <v>93.467856536605467</v>
      </c>
      <c r="U11" s="65">
        <f t="shared" si="14"/>
        <v>22.09035249162444</v>
      </c>
      <c r="V11" s="66">
        <f t="shared" si="15"/>
        <v>8.8464029045190955</v>
      </c>
      <c r="W11" s="64">
        <f t="shared" si="16"/>
        <v>42.275010037989922</v>
      </c>
      <c r="X11" s="65">
        <f t="shared" si="17"/>
        <v>92.174285229284365</v>
      </c>
      <c r="Y11" s="65">
        <f t="shared" si="18"/>
        <v>28.072281993299551</v>
      </c>
      <c r="Z11" s="66">
        <f t="shared" si="19"/>
        <v>11.777122323615277</v>
      </c>
      <c r="AA11" s="64">
        <f t="shared" si="20"/>
        <v>45.206257528492436</v>
      </c>
      <c r="AB11" s="65">
        <f t="shared" si="21"/>
        <v>90.880713921963263</v>
      </c>
      <c r="AC11" s="65">
        <f t="shared" si="22"/>
        <v>34.054211494974666</v>
      </c>
      <c r="AD11" s="66">
        <f t="shared" si="23"/>
        <v>14.707841742711459</v>
      </c>
      <c r="AE11" s="64">
        <f t="shared" si="24"/>
        <v>48.13750501899495</v>
      </c>
      <c r="AF11" s="65">
        <f t="shared" si="25"/>
        <v>89.587142614642161</v>
      </c>
      <c r="AG11" s="65">
        <f t="shared" si="26"/>
        <v>40.036140996649777</v>
      </c>
      <c r="AH11" s="66">
        <f t="shared" si="27"/>
        <v>17.63856116180764</v>
      </c>
      <c r="AI11" s="64">
        <f t="shared" si="28"/>
        <v>51.068752509497465</v>
      </c>
      <c r="AJ11" s="65">
        <f t="shared" si="29"/>
        <v>88.293571307321059</v>
      </c>
      <c r="AK11" s="65">
        <f t="shared" si="30"/>
        <v>46.018070498324889</v>
      </c>
      <c r="AL11" s="66">
        <f t="shared" si="31"/>
        <v>20.569280580903822</v>
      </c>
      <c r="AM11" s="64">
        <f t="shared" si="32"/>
        <v>54.999999999999979</v>
      </c>
      <c r="AN11" s="65">
        <f t="shared" si="33"/>
        <v>86.999999999999957</v>
      </c>
      <c r="AO11" s="65">
        <f t="shared" si="34"/>
        <v>52</v>
      </c>
      <c r="AP11" s="66">
        <f t="shared" si="35"/>
        <v>24.000000000000004</v>
      </c>
      <c r="AQ11" s="67">
        <v>55</v>
      </c>
      <c r="AR11" s="63">
        <v>87</v>
      </c>
      <c r="AS11" s="63">
        <v>52</v>
      </c>
      <c r="AT11" s="68">
        <v>24</v>
      </c>
      <c r="AU11" s="36">
        <f t="shared" si="3"/>
        <v>2.9312474905025172</v>
      </c>
      <c r="AV11" s="36">
        <f t="shared" si="4"/>
        <v>-1.2935713073210959</v>
      </c>
      <c r="AW11" s="36">
        <f t="shared" si="5"/>
        <v>5.9819295016751113</v>
      </c>
      <c r="AX11" s="36">
        <f t="shared" si="6"/>
        <v>2.9307194190961807</v>
      </c>
      <c r="AZ11" s="58">
        <f t="shared" si="36"/>
        <v>96131</v>
      </c>
      <c r="BA11" s="59">
        <f t="shared" si="36"/>
        <v>35957</v>
      </c>
      <c r="BB11" s="69">
        <f t="shared" si="37"/>
        <v>37.404167230133879</v>
      </c>
      <c r="BC11" s="61">
        <v>28538</v>
      </c>
      <c r="BD11" s="62">
        <v>24824</v>
      </c>
      <c r="BE11" s="70">
        <f t="shared" si="42"/>
        <v>86.985773354825142</v>
      </c>
      <c r="BF11" s="62">
        <v>42626</v>
      </c>
      <c r="BG11" s="62">
        <v>8750</v>
      </c>
      <c r="BH11" s="70">
        <f t="shared" si="38"/>
        <v>20.527377656829167</v>
      </c>
      <c r="BI11" s="62">
        <v>24967</v>
      </c>
      <c r="BJ11" s="62">
        <v>2383</v>
      </c>
      <c r="BK11" s="71">
        <f t="shared" si="39"/>
        <v>9.5445988705090716</v>
      </c>
    </row>
    <row r="12" spans="1:63" ht="18.75">
      <c r="A12" s="56">
        <v>5</v>
      </c>
      <c r="B12" s="57" t="s">
        <v>38</v>
      </c>
      <c r="C12" s="58">
        <f t="shared" si="40"/>
        <v>24279</v>
      </c>
      <c r="D12" s="59">
        <f t="shared" si="40"/>
        <v>9346</v>
      </c>
      <c r="E12" s="60">
        <f t="shared" si="7"/>
        <v>38.494171918118539</v>
      </c>
      <c r="F12" s="61">
        <v>7265</v>
      </c>
      <c r="G12" s="62">
        <v>6043</v>
      </c>
      <c r="H12" s="63">
        <f t="shared" si="41"/>
        <v>83.179628355127321</v>
      </c>
      <c r="I12" s="62">
        <v>9868</v>
      </c>
      <c r="J12" s="62">
        <v>2509</v>
      </c>
      <c r="K12" s="63">
        <f t="shared" si="8"/>
        <v>25.425618159708147</v>
      </c>
      <c r="L12" s="62">
        <v>7146</v>
      </c>
      <c r="M12" s="62">
        <v>794</v>
      </c>
      <c r="N12" s="60">
        <f t="shared" si="9"/>
        <v>11.111111111111111</v>
      </c>
      <c r="O12" s="64">
        <f t="shared" si="10"/>
        <v>39.85214735838732</v>
      </c>
      <c r="P12" s="65">
        <f t="shared" si="11"/>
        <v>83.725395732966277</v>
      </c>
      <c r="Q12" s="65">
        <f t="shared" si="12"/>
        <v>29.221958422606985</v>
      </c>
      <c r="R12" s="66">
        <f t="shared" si="13"/>
        <v>12.452380952380953</v>
      </c>
      <c r="S12" s="64">
        <f t="shared" si="1"/>
        <v>42.210122798656101</v>
      </c>
      <c r="T12" s="65">
        <f t="shared" si="2"/>
        <v>84.271163110805233</v>
      </c>
      <c r="U12" s="65">
        <f t="shared" si="14"/>
        <v>33.018298685505819</v>
      </c>
      <c r="V12" s="66">
        <f t="shared" si="15"/>
        <v>14.293650793650794</v>
      </c>
      <c r="W12" s="64">
        <f t="shared" si="16"/>
        <v>44.568098238924883</v>
      </c>
      <c r="X12" s="65">
        <f t="shared" si="17"/>
        <v>84.816930488644189</v>
      </c>
      <c r="Y12" s="65">
        <f t="shared" si="18"/>
        <v>36.814638948404657</v>
      </c>
      <c r="Z12" s="66">
        <f t="shared" si="19"/>
        <v>16.134920634920636</v>
      </c>
      <c r="AA12" s="64">
        <f t="shared" si="20"/>
        <v>46.926073679193664</v>
      </c>
      <c r="AB12" s="65">
        <f t="shared" si="21"/>
        <v>85.362697866483146</v>
      </c>
      <c r="AC12" s="65">
        <f t="shared" si="22"/>
        <v>40.610979211303494</v>
      </c>
      <c r="AD12" s="66">
        <f t="shared" si="23"/>
        <v>17.976190476190478</v>
      </c>
      <c r="AE12" s="64">
        <f t="shared" si="24"/>
        <v>49.284049119462445</v>
      </c>
      <c r="AF12" s="65">
        <f t="shared" si="25"/>
        <v>85.908465244322102</v>
      </c>
      <c r="AG12" s="65">
        <f t="shared" si="26"/>
        <v>44.407319474202332</v>
      </c>
      <c r="AH12" s="66">
        <f t="shared" si="27"/>
        <v>19.81746031746032</v>
      </c>
      <c r="AI12" s="64">
        <f t="shared" si="28"/>
        <v>51.642024559731226</v>
      </c>
      <c r="AJ12" s="65">
        <f t="shared" si="29"/>
        <v>86.454232622161058</v>
      </c>
      <c r="AK12" s="65">
        <f t="shared" si="30"/>
        <v>48.203659737101169</v>
      </c>
      <c r="AL12" s="66">
        <f t="shared" si="31"/>
        <v>21.658730158730162</v>
      </c>
      <c r="AM12" s="64">
        <f t="shared" si="32"/>
        <v>55.000000000000007</v>
      </c>
      <c r="AN12" s="65">
        <f t="shared" si="33"/>
        <v>87.000000000000014</v>
      </c>
      <c r="AO12" s="65">
        <f t="shared" si="34"/>
        <v>52.000000000000007</v>
      </c>
      <c r="AP12" s="66">
        <f t="shared" si="35"/>
        <v>24.000000000000004</v>
      </c>
      <c r="AQ12" s="67">
        <v>55</v>
      </c>
      <c r="AR12" s="63">
        <v>87</v>
      </c>
      <c r="AS12" s="63">
        <v>52</v>
      </c>
      <c r="AT12" s="68">
        <v>24</v>
      </c>
      <c r="AU12" s="36">
        <f t="shared" si="3"/>
        <v>2.3579754402687803</v>
      </c>
      <c r="AV12" s="36">
        <f t="shared" si="4"/>
        <v>0.54576737783895424</v>
      </c>
      <c r="AW12" s="36">
        <f t="shared" si="5"/>
        <v>3.7963402628988363</v>
      </c>
      <c r="AX12" s="36">
        <f t="shared" si="6"/>
        <v>1.8412698412698414</v>
      </c>
      <c r="AZ12" s="58">
        <f t="shared" si="36"/>
        <v>24191</v>
      </c>
      <c r="BA12" s="59">
        <f t="shared" si="36"/>
        <v>9412</v>
      </c>
      <c r="BB12" s="69">
        <f t="shared" si="37"/>
        <v>38.907031540655616</v>
      </c>
      <c r="BC12" s="61">
        <v>7221</v>
      </c>
      <c r="BD12" s="62">
        <v>6387</v>
      </c>
      <c r="BE12" s="70">
        <f t="shared" si="42"/>
        <v>88.450353136684669</v>
      </c>
      <c r="BF12" s="62">
        <v>9862</v>
      </c>
      <c r="BG12" s="62">
        <v>2180</v>
      </c>
      <c r="BH12" s="70">
        <f t="shared" si="38"/>
        <v>22.105049685662138</v>
      </c>
      <c r="BI12" s="62">
        <v>7108</v>
      </c>
      <c r="BJ12" s="62">
        <v>845</v>
      </c>
      <c r="BK12" s="71">
        <f t="shared" si="39"/>
        <v>11.888013505908836</v>
      </c>
    </row>
    <row r="13" spans="1:63" ht="18.75">
      <c r="A13" s="56">
        <v>6</v>
      </c>
      <c r="B13" s="57" t="s">
        <v>39</v>
      </c>
      <c r="C13" s="58">
        <f t="shared" si="40"/>
        <v>44083</v>
      </c>
      <c r="D13" s="59">
        <f t="shared" si="40"/>
        <v>17249</v>
      </c>
      <c r="E13" s="60">
        <f t="shared" si="7"/>
        <v>39.128462218995985</v>
      </c>
      <c r="F13" s="61">
        <v>14106</v>
      </c>
      <c r="G13" s="62">
        <v>11252</v>
      </c>
      <c r="H13" s="63">
        <f t="shared" si="41"/>
        <v>79.767474833404222</v>
      </c>
      <c r="I13" s="62">
        <v>18769</v>
      </c>
      <c r="J13" s="62">
        <v>4550</v>
      </c>
      <c r="K13" s="63">
        <f t="shared" si="8"/>
        <v>24.242101337311524</v>
      </c>
      <c r="L13" s="62">
        <v>11208</v>
      </c>
      <c r="M13" s="62">
        <v>1447</v>
      </c>
      <c r="N13" s="60">
        <f t="shared" si="9"/>
        <v>12.910421127765881</v>
      </c>
      <c r="O13" s="64">
        <f t="shared" si="10"/>
        <v>40.395824759139416</v>
      </c>
      <c r="P13" s="65">
        <f t="shared" si="11"/>
        <v>80.800692714346482</v>
      </c>
      <c r="Q13" s="65">
        <f t="shared" si="12"/>
        <v>28.207515431981307</v>
      </c>
      <c r="R13" s="66">
        <f t="shared" si="13"/>
        <v>13.994646680942184</v>
      </c>
      <c r="S13" s="64">
        <f t="shared" si="1"/>
        <v>42.663187299282846</v>
      </c>
      <c r="T13" s="65">
        <f t="shared" si="2"/>
        <v>81.833910595288742</v>
      </c>
      <c r="U13" s="65">
        <f t="shared" si="14"/>
        <v>32.172929526651089</v>
      </c>
      <c r="V13" s="66">
        <f t="shared" si="15"/>
        <v>15.578872234118487</v>
      </c>
      <c r="W13" s="64">
        <f t="shared" si="16"/>
        <v>44.930549839426277</v>
      </c>
      <c r="X13" s="65">
        <f t="shared" si="17"/>
        <v>82.867128476231002</v>
      </c>
      <c r="Y13" s="65">
        <f t="shared" si="18"/>
        <v>36.138343621320871</v>
      </c>
      <c r="Z13" s="66">
        <f t="shared" si="19"/>
        <v>17.163097787294788</v>
      </c>
      <c r="AA13" s="64">
        <f t="shared" si="20"/>
        <v>47.197912379569708</v>
      </c>
      <c r="AB13" s="65">
        <f t="shared" si="21"/>
        <v>83.900346357173262</v>
      </c>
      <c r="AC13" s="65">
        <f t="shared" si="22"/>
        <v>40.103757715990653</v>
      </c>
      <c r="AD13" s="66">
        <f t="shared" si="23"/>
        <v>18.747323340471091</v>
      </c>
      <c r="AE13" s="64">
        <f t="shared" si="24"/>
        <v>49.465274919713139</v>
      </c>
      <c r="AF13" s="65">
        <f t="shared" si="25"/>
        <v>84.933564238115522</v>
      </c>
      <c r="AG13" s="65">
        <f t="shared" si="26"/>
        <v>44.069171810660436</v>
      </c>
      <c r="AH13" s="66">
        <f t="shared" si="27"/>
        <v>20.331548893647394</v>
      </c>
      <c r="AI13" s="64">
        <f t="shared" si="28"/>
        <v>51.732637459856569</v>
      </c>
      <c r="AJ13" s="65">
        <f t="shared" si="29"/>
        <v>85.966782119057783</v>
      </c>
      <c r="AK13" s="65">
        <f t="shared" si="30"/>
        <v>48.034585905330218</v>
      </c>
      <c r="AL13" s="66">
        <f t="shared" si="31"/>
        <v>21.915774446823697</v>
      </c>
      <c r="AM13" s="64">
        <f t="shared" si="32"/>
        <v>55</v>
      </c>
      <c r="AN13" s="65">
        <f t="shared" si="33"/>
        <v>87.000000000000043</v>
      </c>
      <c r="AO13" s="65">
        <f t="shared" si="34"/>
        <v>52</v>
      </c>
      <c r="AP13" s="66">
        <f t="shared" si="35"/>
        <v>24</v>
      </c>
      <c r="AQ13" s="67">
        <v>55</v>
      </c>
      <c r="AR13" s="63">
        <v>87</v>
      </c>
      <c r="AS13" s="63">
        <v>52</v>
      </c>
      <c r="AT13" s="68">
        <v>24</v>
      </c>
      <c r="AU13" s="36">
        <f t="shared" si="3"/>
        <v>2.2673625401434307</v>
      </c>
      <c r="AV13" s="36">
        <f t="shared" si="4"/>
        <v>1.0332178809422541</v>
      </c>
      <c r="AW13" s="36">
        <f t="shared" si="5"/>
        <v>3.9654140946697822</v>
      </c>
      <c r="AX13" s="36">
        <f t="shared" si="6"/>
        <v>1.5842255531763028</v>
      </c>
      <c r="AZ13" s="58">
        <f t="shared" si="36"/>
        <v>43606</v>
      </c>
      <c r="BA13" s="59">
        <f t="shared" si="36"/>
        <v>18656</v>
      </c>
      <c r="BB13" s="69">
        <f t="shared" si="37"/>
        <v>42.783103242673029</v>
      </c>
      <c r="BC13" s="61">
        <v>13731</v>
      </c>
      <c r="BD13" s="62">
        <v>11621</v>
      </c>
      <c r="BE13" s="70">
        <f t="shared" si="42"/>
        <v>84.633311484961041</v>
      </c>
      <c r="BF13" s="62">
        <v>18679</v>
      </c>
      <c r="BG13" s="62">
        <v>5716</v>
      </c>
      <c r="BH13" s="70">
        <f t="shared" si="38"/>
        <v>30.601209914877671</v>
      </c>
      <c r="BI13" s="62">
        <v>11196</v>
      </c>
      <c r="BJ13" s="62">
        <v>1319</v>
      </c>
      <c r="BK13" s="71">
        <f t="shared" si="39"/>
        <v>11.780993211861379</v>
      </c>
    </row>
    <row r="14" spans="1:63" ht="18.75">
      <c r="A14" s="56">
        <v>7</v>
      </c>
      <c r="B14" s="57" t="s">
        <v>40</v>
      </c>
      <c r="C14" s="58">
        <f t="shared" si="40"/>
        <v>26999</v>
      </c>
      <c r="D14" s="59">
        <f t="shared" si="40"/>
        <v>9158</v>
      </c>
      <c r="E14" s="60">
        <f t="shared" si="7"/>
        <v>33.919774806474315</v>
      </c>
      <c r="F14" s="61">
        <v>9066</v>
      </c>
      <c r="G14" s="62">
        <v>6864</v>
      </c>
      <c r="H14" s="63">
        <f t="shared" si="41"/>
        <v>75.711449371277297</v>
      </c>
      <c r="I14" s="62">
        <v>11167</v>
      </c>
      <c r="J14" s="62">
        <v>2163</v>
      </c>
      <c r="K14" s="63">
        <f t="shared" si="8"/>
        <v>19.369571057580369</v>
      </c>
      <c r="L14" s="62">
        <v>6766</v>
      </c>
      <c r="M14" s="62">
        <v>131</v>
      </c>
      <c r="N14" s="60">
        <f t="shared" si="9"/>
        <v>1.9361513449600947</v>
      </c>
      <c r="O14" s="64">
        <f t="shared" si="10"/>
        <v>35.931235548406555</v>
      </c>
      <c r="P14" s="65">
        <f t="shared" si="11"/>
        <v>77.324099461094832</v>
      </c>
      <c r="Q14" s="65">
        <f t="shared" si="12"/>
        <v>24.031060906497459</v>
      </c>
      <c r="R14" s="66">
        <f t="shared" si="13"/>
        <v>4.5881297242515098</v>
      </c>
      <c r="S14" s="64">
        <f t="shared" si="1"/>
        <v>38.942696290338795</v>
      </c>
      <c r="T14" s="65">
        <f t="shared" si="2"/>
        <v>78.936749550912367</v>
      </c>
      <c r="U14" s="65">
        <f t="shared" si="14"/>
        <v>28.692550755414548</v>
      </c>
      <c r="V14" s="66">
        <f t="shared" si="15"/>
        <v>7.7401081035429247</v>
      </c>
      <c r="W14" s="64">
        <f t="shared" si="16"/>
        <v>41.954157032271034</v>
      </c>
      <c r="X14" s="65">
        <f t="shared" si="17"/>
        <v>80.549399640729902</v>
      </c>
      <c r="Y14" s="65">
        <f t="shared" si="18"/>
        <v>33.354040604331637</v>
      </c>
      <c r="Z14" s="66">
        <f t="shared" si="19"/>
        <v>10.89208648283434</v>
      </c>
      <c r="AA14" s="64">
        <f t="shared" si="20"/>
        <v>44.965617774203274</v>
      </c>
      <c r="AB14" s="65">
        <f t="shared" si="21"/>
        <v>82.162049730547437</v>
      </c>
      <c r="AC14" s="65">
        <f t="shared" si="22"/>
        <v>38.015530453248729</v>
      </c>
      <c r="AD14" s="66">
        <f t="shared" si="23"/>
        <v>14.044064862125754</v>
      </c>
      <c r="AE14" s="64">
        <f t="shared" si="24"/>
        <v>47.977078516135514</v>
      </c>
      <c r="AF14" s="65">
        <f t="shared" si="25"/>
        <v>83.774699820364972</v>
      </c>
      <c r="AG14" s="65">
        <f t="shared" si="26"/>
        <v>42.677020302165822</v>
      </c>
      <c r="AH14" s="66">
        <f t="shared" si="27"/>
        <v>17.196043241417168</v>
      </c>
      <c r="AI14" s="64">
        <f t="shared" si="28"/>
        <v>50.988539258067753</v>
      </c>
      <c r="AJ14" s="65">
        <f t="shared" si="29"/>
        <v>85.387349910182508</v>
      </c>
      <c r="AK14" s="65">
        <f t="shared" si="30"/>
        <v>47.338510151082914</v>
      </c>
      <c r="AL14" s="66">
        <f t="shared" si="31"/>
        <v>20.348021620708582</v>
      </c>
      <c r="AM14" s="64">
        <f t="shared" si="32"/>
        <v>54.999999999999993</v>
      </c>
      <c r="AN14" s="65">
        <f t="shared" si="33"/>
        <v>87.000000000000043</v>
      </c>
      <c r="AO14" s="65">
        <f t="shared" si="34"/>
        <v>52.000000000000007</v>
      </c>
      <c r="AP14" s="66">
        <f t="shared" si="35"/>
        <v>23.999999999999996</v>
      </c>
      <c r="AQ14" s="67">
        <v>55</v>
      </c>
      <c r="AR14" s="63">
        <v>87</v>
      </c>
      <c r="AS14" s="63">
        <v>52</v>
      </c>
      <c r="AT14" s="68">
        <v>24</v>
      </c>
      <c r="AU14" s="36">
        <f t="shared" si="3"/>
        <v>3.0114607419322406</v>
      </c>
      <c r="AV14" s="36">
        <f t="shared" si="4"/>
        <v>1.6126500898175291</v>
      </c>
      <c r="AW14" s="36">
        <f t="shared" si="5"/>
        <v>4.66148984891709</v>
      </c>
      <c r="AX14" s="36">
        <f t="shared" si="6"/>
        <v>3.1519783792914149</v>
      </c>
      <c r="AZ14" s="58">
        <f t="shared" si="36"/>
        <v>26991</v>
      </c>
      <c r="BA14" s="59">
        <f t="shared" si="36"/>
        <v>10631</v>
      </c>
      <c r="BB14" s="69">
        <f t="shared" si="37"/>
        <v>39.387203141788</v>
      </c>
      <c r="BC14" s="61">
        <v>9000</v>
      </c>
      <c r="BD14" s="62">
        <v>7753</v>
      </c>
      <c r="BE14" s="70">
        <f t="shared" si="42"/>
        <v>86.144444444444446</v>
      </c>
      <c r="BF14" s="62">
        <v>11097</v>
      </c>
      <c r="BG14" s="62">
        <v>2380</v>
      </c>
      <c r="BH14" s="70">
        <f t="shared" si="38"/>
        <v>21.447237992250155</v>
      </c>
      <c r="BI14" s="62">
        <v>6894</v>
      </c>
      <c r="BJ14" s="62">
        <v>498</v>
      </c>
      <c r="BK14" s="71">
        <f t="shared" si="39"/>
        <v>7.2236727589208005</v>
      </c>
    </row>
    <row r="15" spans="1:63" ht="18.75">
      <c r="A15" s="56">
        <v>8</v>
      </c>
      <c r="B15" s="57" t="s">
        <v>41</v>
      </c>
      <c r="C15" s="58">
        <f t="shared" si="40"/>
        <v>161340</v>
      </c>
      <c r="D15" s="59">
        <f t="shared" si="40"/>
        <v>54340</v>
      </c>
      <c r="E15" s="60">
        <f t="shared" si="7"/>
        <v>33.68042642865997</v>
      </c>
      <c r="F15" s="61">
        <v>51547</v>
      </c>
      <c r="G15" s="62">
        <v>49529</v>
      </c>
      <c r="H15" s="63">
        <f t="shared" si="41"/>
        <v>96.085126195510895</v>
      </c>
      <c r="I15" s="62">
        <v>66912</v>
      </c>
      <c r="J15" s="62">
        <v>4074</v>
      </c>
      <c r="K15" s="63">
        <f t="shared" si="8"/>
        <v>6.0885939741750352</v>
      </c>
      <c r="L15" s="62">
        <v>42881</v>
      </c>
      <c r="M15" s="62">
        <v>737</v>
      </c>
      <c r="N15" s="60">
        <f t="shared" si="9"/>
        <v>1.7187099181455656</v>
      </c>
      <c r="O15" s="64">
        <f t="shared" si="10"/>
        <v>35.726079795994259</v>
      </c>
      <c r="P15" s="65">
        <f t="shared" si="11"/>
        <v>94.787251024723631</v>
      </c>
      <c r="Q15" s="65">
        <f t="shared" si="12"/>
        <v>12.647366263578601</v>
      </c>
      <c r="R15" s="66">
        <f t="shared" si="13"/>
        <v>4.4017513584104844</v>
      </c>
      <c r="S15" s="64">
        <f t="shared" si="1"/>
        <v>38.771733163328548</v>
      </c>
      <c r="T15" s="65">
        <f t="shared" si="2"/>
        <v>93.489375853936366</v>
      </c>
      <c r="U15" s="65">
        <f t="shared" si="14"/>
        <v>19.206138552982168</v>
      </c>
      <c r="V15" s="66">
        <f t="shared" si="15"/>
        <v>7.5847927986754033</v>
      </c>
      <c r="W15" s="64">
        <f t="shared" si="16"/>
        <v>41.817386530662837</v>
      </c>
      <c r="X15" s="65">
        <f t="shared" si="17"/>
        <v>92.191500683149101</v>
      </c>
      <c r="Y15" s="65">
        <f t="shared" si="18"/>
        <v>25.764910842385735</v>
      </c>
      <c r="Z15" s="66">
        <f t="shared" si="19"/>
        <v>10.767834238940322</v>
      </c>
      <c r="AA15" s="64">
        <f t="shared" si="20"/>
        <v>44.863039897997126</v>
      </c>
      <c r="AB15" s="65">
        <f t="shared" si="21"/>
        <v>90.893625512361837</v>
      </c>
      <c r="AC15" s="65">
        <f t="shared" si="22"/>
        <v>32.323683131789302</v>
      </c>
      <c r="AD15" s="66">
        <f t="shared" si="23"/>
        <v>13.950875679205241</v>
      </c>
      <c r="AE15" s="64">
        <f t="shared" si="24"/>
        <v>47.908693265331415</v>
      </c>
      <c r="AF15" s="65">
        <f t="shared" si="25"/>
        <v>89.595750341574572</v>
      </c>
      <c r="AG15" s="65">
        <f t="shared" si="26"/>
        <v>38.882455421192866</v>
      </c>
      <c r="AH15" s="66">
        <f t="shared" si="27"/>
        <v>17.133917119470162</v>
      </c>
      <c r="AI15" s="64">
        <f t="shared" si="28"/>
        <v>50.954346632665704</v>
      </c>
      <c r="AJ15" s="65">
        <f t="shared" si="29"/>
        <v>88.297875170787307</v>
      </c>
      <c r="AK15" s="65">
        <f t="shared" si="30"/>
        <v>45.441227710596429</v>
      </c>
      <c r="AL15" s="66">
        <f t="shared" si="31"/>
        <v>20.316958559735081</v>
      </c>
      <c r="AM15" s="64">
        <f t="shared" si="32"/>
        <v>54.999999999999993</v>
      </c>
      <c r="AN15" s="65">
        <f t="shared" si="33"/>
        <v>87.000000000000043</v>
      </c>
      <c r="AO15" s="65">
        <f t="shared" si="34"/>
        <v>51.999999999999993</v>
      </c>
      <c r="AP15" s="66">
        <f t="shared" si="35"/>
        <v>24</v>
      </c>
      <c r="AQ15" s="67">
        <v>55</v>
      </c>
      <c r="AR15" s="63">
        <v>87</v>
      </c>
      <c r="AS15" s="63">
        <v>52</v>
      </c>
      <c r="AT15" s="68">
        <v>24</v>
      </c>
      <c r="AU15" s="36">
        <f t="shared" si="3"/>
        <v>3.0456533673342898</v>
      </c>
      <c r="AV15" s="36">
        <f t="shared" si="4"/>
        <v>-1.2978751707872707</v>
      </c>
      <c r="AW15" s="36">
        <f t="shared" si="5"/>
        <v>6.5587722894035663</v>
      </c>
      <c r="AX15" s="36">
        <f t="shared" si="6"/>
        <v>3.183041440264919</v>
      </c>
      <c r="AZ15" s="58">
        <f t="shared" si="36"/>
        <v>159279</v>
      </c>
      <c r="BA15" s="59">
        <f t="shared" si="36"/>
        <v>63179</v>
      </c>
      <c r="BB15" s="69">
        <f t="shared" si="37"/>
        <v>39.6656181919776</v>
      </c>
      <c r="BC15" s="61">
        <v>50407</v>
      </c>
      <c r="BD15" s="62">
        <v>47510</v>
      </c>
      <c r="BE15" s="70">
        <f t="shared" si="42"/>
        <v>94.252782351657501</v>
      </c>
      <c r="BF15" s="62">
        <v>66259</v>
      </c>
      <c r="BG15" s="62">
        <v>12325</v>
      </c>
      <c r="BH15" s="70">
        <f t="shared" si="38"/>
        <v>18.601246623100259</v>
      </c>
      <c r="BI15" s="62">
        <v>42613</v>
      </c>
      <c r="BJ15" s="62">
        <v>3344</v>
      </c>
      <c r="BK15" s="71">
        <f t="shared" si="39"/>
        <v>7.8473705207331097</v>
      </c>
    </row>
    <row r="16" spans="1:63" ht="18.75">
      <c r="A16" s="56">
        <v>9</v>
      </c>
      <c r="B16" s="72" t="s">
        <v>42</v>
      </c>
      <c r="C16" s="58">
        <f t="shared" si="40"/>
        <v>667235</v>
      </c>
      <c r="D16" s="59">
        <f t="shared" si="40"/>
        <v>235803</v>
      </c>
      <c r="E16" s="60">
        <f t="shared" si="7"/>
        <v>35.340322375175163</v>
      </c>
      <c r="F16" s="61">
        <v>212198</v>
      </c>
      <c r="G16" s="62">
        <v>197897</v>
      </c>
      <c r="H16" s="63">
        <f t="shared" si="41"/>
        <v>93.260539684634153</v>
      </c>
      <c r="I16" s="62">
        <v>294282</v>
      </c>
      <c r="J16" s="62">
        <v>31936</v>
      </c>
      <c r="K16" s="63">
        <f t="shared" si="8"/>
        <v>10.852175804160636</v>
      </c>
      <c r="L16" s="62">
        <v>160755</v>
      </c>
      <c r="M16" s="62">
        <v>5970</v>
      </c>
      <c r="N16" s="60">
        <f t="shared" si="9"/>
        <v>3.7137258561164503</v>
      </c>
      <c r="O16" s="64">
        <f t="shared" si="10"/>
        <v>37.148847750150139</v>
      </c>
      <c r="P16" s="65">
        <f t="shared" si="11"/>
        <v>92.366176872543562</v>
      </c>
      <c r="Q16" s="65">
        <f t="shared" si="12"/>
        <v>16.730436403566259</v>
      </c>
      <c r="R16" s="66">
        <f t="shared" si="13"/>
        <v>6.1117650195283861</v>
      </c>
      <c r="S16" s="64">
        <f t="shared" si="1"/>
        <v>39.957373125125116</v>
      </c>
      <c r="T16" s="65">
        <f t="shared" si="2"/>
        <v>91.471814060452971</v>
      </c>
      <c r="U16" s="65">
        <f t="shared" si="14"/>
        <v>22.60869700297188</v>
      </c>
      <c r="V16" s="66">
        <f t="shared" si="15"/>
        <v>9.0098041829403215</v>
      </c>
      <c r="W16" s="64">
        <f t="shared" si="16"/>
        <v>42.765898500100093</v>
      </c>
      <c r="X16" s="65">
        <f t="shared" si="17"/>
        <v>90.577451248362379</v>
      </c>
      <c r="Y16" s="65">
        <f t="shared" si="18"/>
        <v>28.486957602377501</v>
      </c>
      <c r="Z16" s="66">
        <f t="shared" si="19"/>
        <v>11.907843346352257</v>
      </c>
      <c r="AA16" s="64">
        <f t="shared" si="20"/>
        <v>45.57442387507507</v>
      </c>
      <c r="AB16" s="65">
        <f t="shared" si="21"/>
        <v>89.683088436271788</v>
      </c>
      <c r="AC16" s="65">
        <f t="shared" si="22"/>
        <v>34.365218201783122</v>
      </c>
      <c r="AD16" s="66">
        <f t="shared" si="23"/>
        <v>14.805882509764192</v>
      </c>
      <c r="AE16" s="64">
        <f t="shared" si="24"/>
        <v>48.382949250050046</v>
      </c>
      <c r="AF16" s="65">
        <f t="shared" si="25"/>
        <v>88.788725624181197</v>
      </c>
      <c r="AG16" s="65">
        <f t="shared" si="26"/>
        <v>40.243478801188743</v>
      </c>
      <c r="AH16" s="66">
        <f t="shared" si="27"/>
        <v>17.703921673176129</v>
      </c>
      <c r="AI16" s="64">
        <f t="shared" si="28"/>
        <v>51.191474625025023</v>
      </c>
      <c r="AJ16" s="65">
        <f t="shared" si="29"/>
        <v>87.894362812090606</v>
      </c>
      <c r="AK16" s="65">
        <f t="shared" si="30"/>
        <v>46.121739400594365</v>
      </c>
      <c r="AL16" s="66">
        <f t="shared" si="31"/>
        <v>20.601960836588066</v>
      </c>
      <c r="AM16" s="64">
        <f t="shared" si="32"/>
        <v>55</v>
      </c>
      <c r="AN16" s="65">
        <f t="shared" si="33"/>
        <v>87.000000000000014</v>
      </c>
      <c r="AO16" s="65">
        <f t="shared" si="34"/>
        <v>51.999999999999986</v>
      </c>
      <c r="AP16" s="66">
        <f t="shared" si="35"/>
        <v>24.000000000000004</v>
      </c>
      <c r="AQ16" s="67">
        <v>55</v>
      </c>
      <c r="AR16" s="63">
        <v>87</v>
      </c>
      <c r="AS16" s="63">
        <v>52</v>
      </c>
      <c r="AT16" s="68">
        <v>24</v>
      </c>
      <c r="AU16" s="36">
        <f t="shared" si="3"/>
        <v>2.8085253749749768</v>
      </c>
      <c r="AV16" s="36">
        <f t="shared" si="4"/>
        <v>-0.89436281209059332</v>
      </c>
      <c r="AW16" s="36">
        <f t="shared" si="5"/>
        <v>5.878260599405623</v>
      </c>
      <c r="AX16" s="36">
        <f t="shared" si="6"/>
        <v>2.8980391634119358</v>
      </c>
      <c r="AZ16" s="58">
        <f t="shared" si="36"/>
        <v>664116</v>
      </c>
      <c r="BA16" s="59">
        <f t="shared" si="36"/>
        <v>252938</v>
      </c>
      <c r="BB16" s="69">
        <f t="shared" si="37"/>
        <v>38.086418637707872</v>
      </c>
      <c r="BC16" s="61">
        <v>208251</v>
      </c>
      <c r="BD16" s="62">
        <v>186358</v>
      </c>
      <c r="BE16" s="70">
        <f t="shared" si="42"/>
        <v>89.487205343551764</v>
      </c>
      <c r="BF16" s="62">
        <v>293720</v>
      </c>
      <c r="BG16" s="62">
        <v>57345</v>
      </c>
      <c r="BH16" s="70">
        <f t="shared" si="38"/>
        <v>19.523696037042082</v>
      </c>
      <c r="BI16" s="62">
        <v>162145</v>
      </c>
      <c r="BJ16" s="62">
        <v>9235</v>
      </c>
      <c r="BK16" s="71">
        <f t="shared" si="39"/>
        <v>5.6955194424743283</v>
      </c>
    </row>
    <row r="17" spans="1:63" ht="19.5" thickBot="1">
      <c r="A17" s="56">
        <v>10</v>
      </c>
      <c r="B17" s="73" t="s">
        <v>43</v>
      </c>
      <c r="C17" s="74">
        <f t="shared" si="40"/>
        <v>67621</v>
      </c>
      <c r="D17" s="75">
        <f t="shared" si="40"/>
        <v>21020</v>
      </c>
      <c r="E17" s="76">
        <f t="shared" si="7"/>
        <v>31.085017967791075</v>
      </c>
      <c r="F17" s="77">
        <v>21988</v>
      </c>
      <c r="G17" s="78">
        <v>17493</v>
      </c>
      <c r="H17" s="79">
        <f t="shared" si="41"/>
        <v>79.557031107877023</v>
      </c>
      <c r="I17" s="78">
        <v>27788</v>
      </c>
      <c r="J17" s="78">
        <v>2612</v>
      </c>
      <c r="K17" s="79">
        <f t="shared" si="8"/>
        <v>9.3997408953505115</v>
      </c>
      <c r="L17" s="78">
        <v>17845</v>
      </c>
      <c r="M17" s="78">
        <v>915</v>
      </c>
      <c r="N17" s="76">
        <f t="shared" si="9"/>
        <v>5.127486690949846</v>
      </c>
      <c r="O17" s="80">
        <f t="shared" si="10"/>
        <v>33.501443972392352</v>
      </c>
      <c r="P17" s="81">
        <f t="shared" si="11"/>
        <v>80.620312378180301</v>
      </c>
      <c r="Q17" s="81">
        <f t="shared" si="12"/>
        <v>15.485492196014725</v>
      </c>
      <c r="R17" s="82">
        <f t="shared" si="13"/>
        <v>7.3235600208141545</v>
      </c>
      <c r="S17" s="80">
        <f t="shared" si="1"/>
        <v>36.917869976993629</v>
      </c>
      <c r="T17" s="81">
        <f t="shared" si="2"/>
        <v>81.68359364848358</v>
      </c>
      <c r="U17" s="81">
        <f t="shared" si="14"/>
        <v>21.571243496678939</v>
      </c>
      <c r="V17" s="82">
        <f t="shared" si="15"/>
        <v>10.019633350678463</v>
      </c>
      <c r="W17" s="80">
        <f t="shared" si="16"/>
        <v>40.334295981594906</v>
      </c>
      <c r="X17" s="81">
        <f t="shared" si="17"/>
        <v>82.746874918786858</v>
      </c>
      <c r="Y17" s="81">
        <f t="shared" si="18"/>
        <v>27.656994797343152</v>
      </c>
      <c r="Z17" s="82">
        <f t="shared" si="19"/>
        <v>12.715706680542771</v>
      </c>
      <c r="AA17" s="80">
        <f t="shared" si="20"/>
        <v>43.750721986196183</v>
      </c>
      <c r="AB17" s="81">
        <f t="shared" si="21"/>
        <v>83.810156189090137</v>
      </c>
      <c r="AC17" s="81">
        <f t="shared" si="22"/>
        <v>33.742746098007366</v>
      </c>
      <c r="AD17" s="82">
        <f t="shared" si="23"/>
        <v>15.41178001040708</v>
      </c>
      <c r="AE17" s="80">
        <f t="shared" si="24"/>
        <v>47.16714799079746</v>
      </c>
      <c r="AF17" s="81">
        <f t="shared" si="25"/>
        <v>84.873437459393415</v>
      </c>
      <c r="AG17" s="81">
        <f t="shared" si="26"/>
        <v>39.82849739867158</v>
      </c>
      <c r="AH17" s="82">
        <f t="shared" si="27"/>
        <v>18.107853340271387</v>
      </c>
      <c r="AI17" s="80">
        <f t="shared" si="28"/>
        <v>50.583573995398737</v>
      </c>
      <c r="AJ17" s="81">
        <f t="shared" si="29"/>
        <v>85.936718729696693</v>
      </c>
      <c r="AK17" s="81">
        <f t="shared" si="30"/>
        <v>45.914248699335793</v>
      </c>
      <c r="AL17" s="82">
        <f t="shared" si="31"/>
        <v>20.803926670135695</v>
      </c>
      <c r="AM17" s="80">
        <f t="shared" si="32"/>
        <v>55.000000000000014</v>
      </c>
      <c r="AN17" s="81">
        <f t="shared" si="33"/>
        <v>86.999999999999972</v>
      </c>
      <c r="AO17" s="81">
        <f t="shared" si="34"/>
        <v>52.000000000000007</v>
      </c>
      <c r="AP17" s="82">
        <f t="shared" si="35"/>
        <v>24.000000000000004</v>
      </c>
      <c r="AQ17" s="83">
        <v>55</v>
      </c>
      <c r="AR17" s="79">
        <v>87</v>
      </c>
      <c r="AS17" s="79">
        <v>52</v>
      </c>
      <c r="AT17" s="84">
        <v>24</v>
      </c>
      <c r="AU17" s="36">
        <f t="shared" si="3"/>
        <v>3.4164260046012749</v>
      </c>
      <c r="AV17" s="36">
        <f t="shared" si="4"/>
        <v>1.0632812703032823</v>
      </c>
      <c r="AW17" s="36">
        <f t="shared" si="5"/>
        <v>6.0857513006642128</v>
      </c>
      <c r="AX17" s="36">
        <f t="shared" si="6"/>
        <v>2.696073329864308</v>
      </c>
      <c r="AZ17" s="74">
        <f t="shared" si="36"/>
        <v>67516</v>
      </c>
      <c r="BA17" s="75">
        <f t="shared" si="36"/>
        <v>25654</v>
      </c>
      <c r="BB17" s="85">
        <f t="shared" si="37"/>
        <v>37.996919248770659</v>
      </c>
      <c r="BC17" s="77">
        <v>21893</v>
      </c>
      <c r="BD17" s="78">
        <v>20631</v>
      </c>
      <c r="BE17" s="86">
        <f t="shared" si="42"/>
        <v>94.235600420225637</v>
      </c>
      <c r="BF17" s="78">
        <v>27842</v>
      </c>
      <c r="BG17" s="78">
        <v>3576</v>
      </c>
      <c r="BH17" s="86">
        <f t="shared" si="38"/>
        <v>12.843904891889951</v>
      </c>
      <c r="BI17" s="78">
        <v>17781</v>
      </c>
      <c r="BJ17" s="78">
        <v>1447</v>
      </c>
      <c r="BK17" s="87">
        <f t="shared" si="39"/>
        <v>8.1379000056239814</v>
      </c>
    </row>
    <row r="18" spans="1:63" ht="18.75">
      <c r="A18" s="56">
        <v>11</v>
      </c>
      <c r="B18" s="41" t="s">
        <v>47</v>
      </c>
      <c r="C18" s="42">
        <f t="shared" si="40"/>
        <v>10786</v>
      </c>
      <c r="D18" s="43">
        <f t="shared" si="40"/>
        <v>3683</v>
      </c>
      <c r="E18" s="44">
        <f t="shared" si="7"/>
        <v>34.146115334693121</v>
      </c>
      <c r="F18" s="45">
        <v>3453</v>
      </c>
      <c r="G18" s="46">
        <v>2656</v>
      </c>
      <c r="H18" s="47">
        <f t="shared" si="41"/>
        <v>76.918621488560674</v>
      </c>
      <c r="I18" s="46">
        <v>4472</v>
      </c>
      <c r="J18" s="46">
        <v>768</v>
      </c>
      <c r="K18" s="47">
        <f t="shared" si="8"/>
        <v>17.173524150268335</v>
      </c>
      <c r="L18" s="46">
        <v>2861</v>
      </c>
      <c r="M18" s="46">
        <v>259</v>
      </c>
      <c r="N18" s="44">
        <f t="shared" si="9"/>
        <v>9.0527787486892688</v>
      </c>
      <c r="O18" s="48">
        <f t="shared" si="10"/>
        <v>36.125241715451246</v>
      </c>
      <c r="P18" s="49">
        <f t="shared" si="11"/>
        <v>78.35881841876629</v>
      </c>
      <c r="Q18" s="49">
        <f t="shared" si="12"/>
        <v>22.148734985944287</v>
      </c>
      <c r="R18" s="50">
        <f t="shared" si="13"/>
        <v>10.688096070305088</v>
      </c>
      <c r="S18" s="48">
        <f t="shared" si="1"/>
        <v>39.10436809620937</v>
      </c>
      <c r="T18" s="49">
        <f t="shared" si="2"/>
        <v>79.799015348971906</v>
      </c>
      <c r="U18" s="49">
        <f t="shared" si="14"/>
        <v>27.123945821620239</v>
      </c>
      <c r="V18" s="50">
        <f t="shared" si="15"/>
        <v>12.823413391920907</v>
      </c>
      <c r="W18" s="48">
        <f t="shared" si="16"/>
        <v>42.083494476967495</v>
      </c>
      <c r="X18" s="49">
        <f t="shared" si="17"/>
        <v>81.239212279177522</v>
      </c>
      <c r="Y18" s="49">
        <f t="shared" si="18"/>
        <v>32.099156657296191</v>
      </c>
      <c r="Z18" s="50">
        <f t="shared" si="19"/>
        <v>14.958730713536726</v>
      </c>
      <c r="AA18" s="48">
        <f t="shared" si="20"/>
        <v>45.062620857725619</v>
      </c>
      <c r="AB18" s="49">
        <f t="shared" si="21"/>
        <v>82.679409209383138</v>
      </c>
      <c r="AC18" s="49">
        <f t="shared" si="22"/>
        <v>37.074367492972144</v>
      </c>
      <c r="AD18" s="50">
        <f t="shared" si="23"/>
        <v>17.094048035152543</v>
      </c>
      <c r="AE18" s="48">
        <f t="shared" si="24"/>
        <v>48.041747238483744</v>
      </c>
      <c r="AF18" s="49">
        <f t="shared" si="25"/>
        <v>84.119606139588754</v>
      </c>
      <c r="AG18" s="49">
        <f t="shared" si="26"/>
        <v>42.049578328648096</v>
      </c>
      <c r="AH18" s="50">
        <f t="shared" si="27"/>
        <v>19.229365356768362</v>
      </c>
      <c r="AI18" s="48">
        <f t="shared" si="28"/>
        <v>51.020873619241868</v>
      </c>
      <c r="AJ18" s="49">
        <f t="shared" si="29"/>
        <v>85.55980306979437</v>
      </c>
      <c r="AK18" s="49">
        <f t="shared" si="30"/>
        <v>47.024789164324048</v>
      </c>
      <c r="AL18" s="50">
        <f t="shared" si="31"/>
        <v>21.364682678384181</v>
      </c>
      <c r="AM18" s="48">
        <f t="shared" si="32"/>
        <v>54.999999999999993</v>
      </c>
      <c r="AN18" s="49">
        <f t="shared" si="33"/>
        <v>86.999999999999986</v>
      </c>
      <c r="AO18" s="49">
        <f t="shared" si="34"/>
        <v>52</v>
      </c>
      <c r="AP18" s="50">
        <f t="shared" si="35"/>
        <v>24</v>
      </c>
      <c r="AQ18" s="51">
        <v>55</v>
      </c>
      <c r="AR18" s="47">
        <v>87</v>
      </c>
      <c r="AS18" s="47">
        <v>52</v>
      </c>
      <c r="AT18" s="52">
        <v>24</v>
      </c>
      <c r="AU18" s="36">
        <f t="shared" si="3"/>
        <v>2.9791263807581254</v>
      </c>
      <c r="AV18" s="36">
        <f t="shared" si="4"/>
        <v>1.4401969302056179</v>
      </c>
      <c r="AW18" s="36">
        <f t="shared" si="5"/>
        <v>4.9752108356759521</v>
      </c>
      <c r="AX18" s="36">
        <f t="shared" si="6"/>
        <v>2.1353173216158186</v>
      </c>
      <c r="AZ18" s="42">
        <f t="shared" si="36"/>
        <v>10843</v>
      </c>
      <c r="BA18" s="43">
        <f t="shared" si="36"/>
        <v>4125</v>
      </c>
      <c r="BB18" s="53">
        <f t="shared" si="37"/>
        <v>38.04297703587568</v>
      </c>
      <c r="BC18" s="45">
        <v>3452</v>
      </c>
      <c r="BD18" s="46">
        <v>2785</v>
      </c>
      <c r="BE18" s="54">
        <f t="shared" si="42"/>
        <v>80.677867902665128</v>
      </c>
      <c r="BF18" s="46">
        <v>4432</v>
      </c>
      <c r="BG18" s="46">
        <v>940</v>
      </c>
      <c r="BH18" s="54">
        <f t="shared" si="38"/>
        <v>21.209386281588447</v>
      </c>
      <c r="BI18" s="46">
        <v>2959</v>
      </c>
      <c r="BJ18" s="46">
        <v>400</v>
      </c>
      <c r="BK18" s="55">
        <f t="shared" si="39"/>
        <v>13.518080432578575</v>
      </c>
    </row>
    <row r="19" spans="1:63" ht="18.75">
      <c r="A19" s="56">
        <v>12</v>
      </c>
      <c r="B19" s="57" t="s">
        <v>48</v>
      </c>
      <c r="C19" s="58">
        <f t="shared" si="40"/>
        <v>37360</v>
      </c>
      <c r="D19" s="59">
        <f t="shared" si="40"/>
        <v>13950</v>
      </c>
      <c r="E19" s="60">
        <f t="shared" si="7"/>
        <v>37.33940042826552</v>
      </c>
      <c r="F19" s="61">
        <v>11495</v>
      </c>
      <c r="G19" s="62">
        <v>9244</v>
      </c>
      <c r="H19" s="63">
        <f t="shared" si="41"/>
        <v>80.417572857764242</v>
      </c>
      <c r="I19" s="62">
        <v>15731</v>
      </c>
      <c r="J19" s="62">
        <v>4465</v>
      </c>
      <c r="K19" s="63">
        <f t="shared" si="8"/>
        <v>28.383446697603461</v>
      </c>
      <c r="L19" s="62">
        <v>10134</v>
      </c>
      <c r="M19" s="62">
        <v>241</v>
      </c>
      <c r="N19" s="60">
        <f t="shared" si="9"/>
        <v>2.3781330175646338</v>
      </c>
      <c r="O19" s="64">
        <f t="shared" si="10"/>
        <v>38.862343224227587</v>
      </c>
      <c r="P19" s="65">
        <f t="shared" si="11"/>
        <v>81.357919592369356</v>
      </c>
      <c r="Q19" s="65">
        <f t="shared" si="12"/>
        <v>31.757240026517252</v>
      </c>
      <c r="R19" s="66">
        <f t="shared" si="13"/>
        <v>4.9669711579125435</v>
      </c>
      <c r="S19" s="64">
        <f t="shared" si="1"/>
        <v>41.385286020189653</v>
      </c>
      <c r="T19" s="65">
        <f t="shared" si="2"/>
        <v>82.298266326974471</v>
      </c>
      <c r="U19" s="65">
        <f t="shared" si="14"/>
        <v>35.131033355431043</v>
      </c>
      <c r="V19" s="66">
        <f t="shared" si="15"/>
        <v>8.0558092982604528</v>
      </c>
      <c r="W19" s="64">
        <f t="shared" si="16"/>
        <v>43.90822881615172</v>
      </c>
      <c r="X19" s="65">
        <f t="shared" si="17"/>
        <v>83.238613061579585</v>
      </c>
      <c r="Y19" s="65">
        <f t="shared" si="18"/>
        <v>38.504826684344835</v>
      </c>
      <c r="Z19" s="66">
        <f t="shared" si="19"/>
        <v>11.144647438608363</v>
      </c>
      <c r="AA19" s="64">
        <f t="shared" si="20"/>
        <v>46.431171612113786</v>
      </c>
      <c r="AB19" s="65">
        <f t="shared" si="21"/>
        <v>84.178959796184699</v>
      </c>
      <c r="AC19" s="65">
        <f t="shared" si="22"/>
        <v>41.878620013258626</v>
      </c>
      <c r="AD19" s="66">
        <f t="shared" si="23"/>
        <v>14.233485578956273</v>
      </c>
      <c r="AE19" s="64">
        <f t="shared" si="24"/>
        <v>48.954114408075853</v>
      </c>
      <c r="AF19" s="65">
        <f t="shared" si="25"/>
        <v>85.119306530789814</v>
      </c>
      <c r="AG19" s="65">
        <f t="shared" si="26"/>
        <v>45.252413342172417</v>
      </c>
      <c r="AH19" s="66">
        <f t="shared" si="27"/>
        <v>17.322323719304183</v>
      </c>
      <c r="AI19" s="64">
        <f t="shared" si="28"/>
        <v>51.477057204037919</v>
      </c>
      <c r="AJ19" s="65">
        <f t="shared" si="29"/>
        <v>86.059653265394928</v>
      </c>
      <c r="AK19" s="65">
        <f t="shared" si="30"/>
        <v>48.626206671086209</v>
      </c>
      <c r="AL19" s="66">
        <f t="shared" si="31"/>
        <v>20.411161859652093</v>
      </c>
      <c r="AM19" s="64">
        <f t="shared" si="32"/>
        <v>54.999999999999986</v>
      </c>
      <c r="AN19" s="65">
        <f t="shared" si="33"/>
        <v>87.000000000000043</v>
      </c>
      <c r="AO19" s="65">
        <f t="shared" si="34"/>
        <v>52</v>
      </c>
      <c r="AP19" s="66">
        <f t="shared" si="35"/>
        <v>24.000000000000004</v>
      </c>
      <c r="AQ19" s="67">
        <v>55</v>
      </c>
      <c r="AR19" s="63">
        <v>87</v>
      </c>
      <c r="AS19" s="63">
        <v>52</v>
      </c>
      <c r="AT19" s="68">
        <v>24</v>
      </c>
      <c r="AU19" s="36">
        <f t="shared" si="3"/>
        <v>2.5229427959620687</v>
      </c>
      <c r="AV19" s="36">
        <f t="shared" si="4"/>
        <v>0.94034673460510831</v>
      </c>
      <c r="AW19" s="36">
        <f t="shared" si="5"/>
        <v>3.3737933289137914</v>
      </c>
      <c r="AX19" s="36">
        <f t="shared" si="6"/>
        <v>3.0888381403479097</v>
      </c>
      <c r="AZ19" s="58">
        <f t="shared" si="36"/>
        <v>37010</v>
      </c>
      <c r="BA19" s="59">
        <f t="shared" si="36"/>
        <v>14689</v>
      </c>
      <c r="BB19" s="69">
        <f t="shared" si="37"/>
        <v>39.689273169413674</v>
      </c>
      <c r="BC19" s="61">
        <v>11227</v>
      </c>
      <c r="BD19" s="62">
        <v>9587</v>
      </c>
      <c r="BE19" s="70">
        <f t="shared" si="42"/>
        <v>85.392357709094142</v>
      </c>
      <c r="BF19" s="62">
        <v>15481</v>
      </c>
      <c r="BG19" s="62">
        <v>4365</v>
      </c>
      <c r="BH19" s="70">
        <f t="shared" si="38"/>
        <v>28.195852981073571</v>
      </c>
      <c r="BI19" s="62">
        <v>10302</v>
      </c>
      <c r="BJ19" s="62">
        <v>737</v>
      </c>
      <c r="BK19" s="71">
        <f t="shared" si="39"/>
        <v>7.1539506891865656</v>
      </c>
    </row>
    <row r="20" spans="1:63" ht="18.75">
      <c r="A20" s="56">
        <v>13</v>
      </c>
      <c r="B20" s="57" t="s">
        <v>49</v>
      </c>
      <c r="C20" s="58">
        <f t="shared" si="40"/>
        <v>13135</v>
      </c>
      <c r="D20" s="59">
        <f t="shared" si="40"/>
        <v>4962</v>
      </c>
      <c r="E20" s="60">
        <f t="shared" si="7"/>
        <v>37.776931861438904</v>
      </c>
      <c r="F20" s="61">
        <v>3893</v>
      </c>
      <c r="G20" s="62">
        <v>3801</v>
      </c>
      <c r="H20" s="63">
        <f t="shared" si="41"/>
        <v>97.636783971230415</v>
      </c>
      <c r="I20" s="62">
        <v>5154</v>
      </c>
      <c r="J20" s="62">
        <v>1103</v>
      </c>
      <c r="K20" s="63">
        <f t="shared" si="8"/>
        <v>21.400853705859525</v>
      </c>
      <c r="L20" s="62">
        <v>4088</v>
      </c>
      <c r="M20" s="62">
        <v>58</v>
      </c>
      <c r="N20" s="60">
        <f t="shared" si="9"/>
        <v>1.4187866927592954</v>
      </c>
      <c r="O20" s="64">
        <f t="shared" si="10"/>
        <v>39.237370166947635</v>
      </c>
      <c r="P20" s="65">
        <f t="shared" si="11"/>
        <v>96.117243403911786</v>
      </c>
      <c r="Q20" s="65">
        <f t="shared" si="12"/>
        <v>25.772160319308163</v>
      </c>
      <c r="R20" s="66">
        <f t="shared" si="13"/>
        <v>4.144674308079396</v>
      </c>
      <c r="S20" s="64">
        <f t="shared" si="1"/>
        <v>41.697808472456366</v>
      </c>
      <c r="T20" s="65">
        <f t="shared" si="2"/>
        <v>94.597702836593157</v>
      </c>
      <c r="U20" s="65">
        <f t="shared" si="14"/>
        <v>30.143466932756802</v>
      </c>
      <c r="V20" s="66">
        <f t="shared" si="15"/>
        <v>7.3705619233994968</v>
      </c>
      <c r="W20" s="64">
        <f t="shared" si="16"/>
        <v>44.158246777965097</v>
      </c>
      <c r="X20" s="65">
        <f t="shared" si="17"/>
        <v>93.078162269274529</v>
      </c>
      <c r="Y20" s="65">
        <f t="shared" si="18"/>
        <v>34.51477354620544</v>
      </c>
      <c r="Z20" s="66">
        <f t="shared" si="19"/>
        <v>10.596449538719597</v>
      </c>
      <c r="AA20" s="64">
        <f t="shared" si="20"/>
        <v>46.618685083473828</v>
      </c>
      <c r="AB20" s="65">
        <f t="shared" si="21"/>
        <v>91.5586217019559</v>
      </c>
      <c r="AC20" s="65">
        <f t="shared" si="22"/>
        <v>38.886080159654078</v>
      </c>
      <c r="AD20" s="66">
        <f t="shared" si="23"/>
        <v>13.822337154039698</v>
      </c>
      <c r="AE20" s="64">
        <f t="shared" si="24"/>
        <v>49.079123388982559</v>
      </c>
      <c r="AF20" s="65">
        <f t="shared" si="25"/>
        <v>90.039081134637271</v>
      </c>
      <c r="AG20" s="65">
        <f t="shared" si="26"/>
        <v>43.257386773102716</v>
      </c>
      <c r="AH20" s="66">
        <f t="shared" si="27"/>
        <v>17.048224769359798</v>
      </c>
      <c r="AI20" s="64">
        <f t="shared" si="28"/>
        <v>51.53956169449129</v>
      </c>
      <c r="AJ20" s="65">
        <f t="shared" si="29"/>
        <v>88.519540567318643</v>
      </c>
      <c r="AK20" s="65">
        <f t="shared" si="30"/>
        <v>47.628693386551355</v>
      </c>
      <c r="AL20" s="66">
        <f t="shared" si="31"/>
        <v>20.274112384679899</v>
      </c>
      <c r="AM20" s="64">
        <f t="shared" si="32"/>
        <v>55.000000000000021</v>
      </c>
      <c r="AN20" s="65">
        <f t="shared" si="33"/>
        <v>87.000000000000014</v>
      </c>
      <c r="AO20" s="65">
        <f t="shared" si="34"/>
        <v>51.999999999999993</v>
      </c>
      <c r="AP20" s="66">
        <f t="shared" si="35"/>
        <v>24</v>
      </c>
      <c r="AQ20" s="67">
        <v>55</v>
      </c>
      <c r="AR20" s="63">
        <v>87</v>
      </c>
      <c r="AS20" s="63">
        <v>52</v>
      </c>
      <c r="AT20" s="68">
        <v>24</v>
      </c>
      <c r="AU20" s="36">
        <f t="shared" si="3"/>
        <v>2.460438305508728</v>
      </c>
      <c r="AV20" s="36">
        <f t="shared" si="4"/>
        <v>-1.5195405673186306</v>
      </c>
      <c r="AW20" s="36">
        <f t="shared" si="5"/>
        <v>4.3713066134486391</v>
      </c>
      <c r="AX20" s="36">
        <f t="shared" si="6"/>
        <v>3.2258876153201008</v>
      </c>
      <c r="AZ20" s="58">
        <f t="shared" si="36"/>
        <v>13191</v>
      </c>
      <c r="BA20" s="59">
        <f t="shared" si="36"/>
        <v>5098</v>
      </c>
      <c r="BB20" s="69">
        <f t="shared" si="37"/>
        <v>38.647562732165866</v>
      </c>
      <c r="BC20" s="61">
        <v>3942</v>
      </c>
      <c r="BD20" s="62">
        <v>3600</v>
      </c>
      <c r="BE20" s="70">
        <f t="shared" si="42"/>
        <v>91.324200913242009</v>
      </c>
      <c r="BF20" s="62">
        <v>5124</v>
      </c>
      <c r="BG20" s="62">
        <v>1127</v>
      </c>
      <c r="BH20" s="70">
        <f t="shared" si="38"/>
        <v>21.994535519125684</v>
      </c>
      <c r="BI20" s="62">
        <v>4125</v>
      </c>
      <c r="BJ20" s="62">
        <v>371</v>
      </c>
      <c r="BK20" s="71">
        <f t="shared" si="39"/>
        <v>8.9939393939393941</v>
      </c>
    </row>
    <row r="21" spans="1:63" ht="18.75">
      <c r="A21" s="56">
        <v>14</v>
      </c>
      <c r="B21" s="57" t="s">
        <v>50</v>
      </c>
      <c r="C21" s="58">
        <f t="shared" si="40"/>
        <v>17485</v>
      </c>
      <c r="D21" s="59">
        <f t="shared" si="40"/>
        <v>6295</v>
      </c>
      <c r="E21" s="60">
        <f t="shared" si="7"/>
        <v>36.002287675150129</v>
      </c>
      <c r="F21" s="61">
        <v>5698</v>
      </c>
      <c r="G21" s="62">
        <v>4850</v>
      </c>
      <c r="H21" s="63">
        <f t="shared" si="41"/>
        <v>85.117585117585122</v>
      </c>
      <c r="I21" s="62">
        <v>7455</v>
      </c>
      <c r="J21" s="62">
        <v>1370</v>
      </c>
      <c r="K21" s="63">
        <f t="shared" si="8"/>
        <v>18.376928236083163</v>
      </c>
      <c r="L21" s="62">
        <v>4332</v>
      </c>
      <c r="M21" s="62">
        <v>75</v>
      </c>
      <c r="N21" s="60">
        <f t="shared" si="9"/>
        <v>1.7313019390581719</v>
      </c>
      <c r="O21" s="64">
        <f t="shared" si="10"/>
        <v>37.716246578700108</v>
      </c>
      <c r="P21" s="65">
        <f t="shared" si="11"/>
        <v>85.386501529358682</v>
      </c>
      <c r="Q21" s="65">
        <f t="shared" si="12"/>
        <v>23.180224202356996</v>
      </c>
      <c r="R21" s="66">
        <f t="shared" si="13"/>
        <v>4.4125445191927195</v>
      </c>
      <c r="S21" s="64">
        <f t="shared" si="1"/>
        <v>40.430205482250088</v>
      </c>
      <c r="T21" s="65">
        <f t="shared" si="2"/>
        <v>85.655417941132242</v>
      </c>
      <c r="U21" s="65">
        <f t="shared" si="14"/>
        <v>27.983520168630832</v>
      </c>
      <c r="V21" s="66">
        <f t="shared" si="15"/>
        <v>7.5937870993272671</v>
      </c>
      <c r="W21" s="64">
        <f t="shared" si="16"/>
        <v>43.144164385800067</v>
      </c>
      <c r="X21" s="65">
        <f t="shared" si="17"/>
        <v>85.924334352905802</v>
      </c>
      <c r="Y21" s="65">
        <f t="shared" si="18"/>
        <v>32.786816134904669</v>
      </c>
      <c r="Z21" s="66">
        <f t="shared" si="19"/>
        <v>10.775029679461815</v>
      </c>
      <c r="AA21" s="64">
        <f t="shared" si="20"/>
        <v>45.858123289350047</v>
      </c>
      <c r="AB21" s="65">
        <f t="shared" si="21"/>
        <v>86.193250764679362</v>
      </c>
      <c r="AC21" s="65">
        <f t="shared" si="22"/>
        <v>37.590112101178505</v>
      </c>
      <c r="AD21" s="66">
        <f t="shared" si="23"/>
        <v>13.956272259596362</v>
      </c>
      <c r="AE21" s="64">
        <f t="shared" si="24"/>
        <v>48.572082192900027</v>
      </c>
      <c r="AF21" s="65">
        <f t="shared" si="25"/>
        <v>86.462167176452922</v>
      </c>
      <c r="AG21" s="65">
        <f t="shared" si="26"/>
        <v>42.393408067452341</v>
      </c>
      <c r="AH21" s="66">
        <f t="shared" si="27"/>
        <v>17.137514839730908</v>
      </c>
      <c r="AI21" s="64">
        <f t="shared" si="28"/>
        <v>51.286041096450006</v>
      </c>
      <c r="AJ21" s="65">
        <f t="shared" si="29"/>
        <v>86.731083588226483</v>
      </c>
      <c r="AK21" s="65">
        <f t="shared" si="30"/>
        <v>47.196704033726178</v>
      </c>
      <c r="AL21" s="66">
        <f t="shared" si="31"/>
        <v>20.318757419865456</v>
      </c>
      <c r="AM21" s="64">
        <f t="shared" si="32"/>
        <v>54.999999999999986</v>
      </c>
      <c r="AN21" s="65">
        <f t="shared" si="33"/>
        <v>87.000000000000043</v>
      </c>
      <c r="AO21" s="65">
        <f t="shared" si="34"/>
        <v>52.000000000000014</v>
      </c>
      <c r="AP21" s="66">
        <f t="shared" si="35"/>
        <v>24.000000000000004</v>
      </c>
      <c r="AQ21" s="67">
        <v>55</v>
      </c>
      <c r="AR21" s="63">
        <v>87</v>
      </c>
      <c r="AS21" s="63">
        <v>52</v>
      </c>
      <c r="AT21" s="68">
        <v>24</v>
      </c>
      <c r="AU21" s="36">
        <f t="shared" si="3"/>
        <v>2.7139589035499818</v>
      </c>
      <c r="AV21" s="36">
        <f t="shared" si="4"/>
        <v>0.26891641177355396</v>
      </c>
      <c r="AW21" s="36">
        <f t="shared" si="5"/>
        <v>4.8032959662738346</v>
      </c>
      <c r="AX21" s="36">
        <f t="shared" si="6"/>
        <v>3.1812425801345472</v>
      </c>
      <c r="AZ21" s="58">
        <f t="shared" si="36"/>
        <v>17199</v>
      </c>
      <c r="BA21" s="59">
        <f t="shared" si="36"/>
        <v>6583</v>
      </c>
      <c r="BB21" s="69">
        <f t="shared" si="37"/>
        <v>38.275481132623987</v>
      </c>
      <c r="BC21" s="61">
        <v>5503</v>
      </c>
      <c r="BD21" s="62">
        <v>4916</v>
      </c>
      <c r="BE21" s="70">
        <f t="shared" si="42"/>
        <v>89.333091041250228</v>
      </c>
      <c r="BF21" s="62">
        <v>7338</v>
      </c>
      <c r="BG21" s="62">
        <v>1427</v>
      </c>
      <c r="BH21" s="70">
        <f t="shared" si="38"/>
        <v>19.446715726355958</v>
      </c>
      <c r="BI21" s="62">
        <v>4358</v>
      </c>
      <c r="BJ21" s="62">
        <v>240</v>
      </c>
      <c r="BK21" s="71">
        <f t="shared" si="39"/>
        <v>5.5071133547498849</v>
      </c>
    </row>
    <row r="22" spans="1:63" ht="18.75">
      <c r="A22" s="56">
        <v>15</v>
      </c>
      <c r="B22" s="57" t="s">
        <v>51</v>
      </c>
      <c r="C22" s="58">
        <f t="shared" si="40"/>
        <v>16394</v>
      </c>
      <c r="D22" s="59">
        <f t="shared" si="40"/>
        <v>6066</v>
      </c>
      <c r="E22" s="60">
        <f t="shared" si="7"/>
        <v>37.001341954373551</v>
      </c>
      <c r="F22" s="61">
        <v>5444</v>
      </c>
      <c r="G22" s="62">
        <v>4440</v>
      </c>
      <c r="H22" s="63">
        <f t="shared" si="41"/>
        <v>81.55767817781043</v>
      </c>
      <c r="I22" s="62">
        <v>6933</v>
      </c>
      <c r="J22" s="62">
        <v>1455</v>
      </c>
      <c r="K22" s="63">
        <f t="shared" si="8"/>
        <v>20.986585893552576</v>
      </c>
      <c r="L22" s="62">
        <v>4017</v>
      </c>
      <c r="M22" s="62">
        <v>171</v>
      </c>
      <c r="N22" s="60">
        <f t="shared" si="9"/>
        <v>4.2569081404032856</v>
      </c>
      <c r="O22" s="64">
        <f t="shared" si="10"/>
        <v>38.572578818034472</v>
      </c>
      <c r="P22" s="65">
        <f t="shared" si="11"/>
        <v>82.33515272383751</v>
      </c>
      <c r="Q22" s="65">
        <f t="shared" si="12"/>
        <v>25.417073623045063</v>
      </c>
      <c r="R22" s="66">
        <f t="shared" si="13"/>
        <v>6.5773498346313879</v>
      </c>
      <c r="S22" s="64">
        <f t="shared" si="1"/>
        <v>41.143815681695393</v>
      </c>
      <c r="T22" s="65">
        <f t="shared" si="2"/>
        <v>83.112627269864589</v>
      </c>
      <c r="U22" s="65">
        <f t="shared" si="14"/>
        <v>29.847561352537554</v>
      </c>
      <c r="V22" s="66">
        <f t="shared" si="15"/>
        <v>9.3977915288594893</v>
      </c>
      <c r="W22" s="64">
        <f t="shared" si="16"/>
        <v>43.715052545356315</v>
      </c>
      <c r="X22" s="65">
        <f t="shared" si="17"/>
        <v>83.890101815891668</v>
      </c>
      <c r="Y22" s="65">
        <f t="shared" si="18"/>
        <v>34.278049082030044</v>
      </c>
      <c r="Z22" s="66">
        <f t="shared" si="19"/>
        <v>12.218233223087591</v>
      </c>
      <c r="AA22" s="64">
        <f t="shared" si="20"/>
        <v>46.286289409017236</v>
      </c>
      <c r="AB22" s="65">
        <f t="shared" si="21"/>
        <v>84.667576361918748</v>
      </c>
      <c r="AC22" s="65">
        <f t="shared" si="22"/>
        <v>38.708536811522535</v>
      </c>
      <c r="AD22" s="66">
        <f t="shared" si="23"/>
        <v>15.038674917315692</v>
      </c>
      <c r="AE22" s="64">
        <f t="shared" si="24"/>
        <v>48.857526272678157</v>
      </c>
      <c r="AF22" s="65">
        <f t="shared" si="25"/>
        <v>85.445050907945827</v>
      </c>
      <c r="AG22" s="65">
        <f t="shared" si="26"/>
        <v>43.139024541015026</v>
      </c>
      <c r="AH22" s="66">
        <f t="shared" si="27"/>
        <v>17.859116611543794</v>
      </c>
      <c r="AI22" s="64">
        <f t="shared" si="28"/>
        <v>51.428763136339079</v>
      </c>
      <c r="AJ22" s="65">
        <f t="shared" si="29"/>
        <v>86.222525453972906</v>
      </c>
      <c r="AK22" s="65">
        <f t="shared" si="30"/>
        <v>47.569512270507516</v>
      </c>
      <c r="AL22" s="66">
        <f t="shared" si="31"/>
        <v>20.679558305771895</v>
      </c>
      <c r="AM22" s="64">
        <f t="shared" si="32"/>
        <v>55</v>
      </c>
      <c r="AN22" s="65">
        <f t="shared" si="33"/>
        <v>86.999999999999986</v>
      </c>
      <c r="AO22" s="65">
        <f t="shared" si="34"/>
        <v>52.000000000000007</v>
      </c>
      <c r="AP22" s="66">
        <f t="shared" si="35"/>
        <v>23.999999999999996</v>
      </c>
      <c r="AQ22" s="67">
        <v>55</v>
      </c>
      <c r="AR22" s="63">
        <v>87</v>
      </c>
      <c r="AS22" s="63">
        <v>52</v>
      </c>
      <c r="AT22" s="68">
        <v>24</v>
      </c>
      <c r="AU22" s="36">
        <f t="shared" si="3"/>
        <v>2.5712368636609213</v>
      </c>
      <c r="AV22" s="36">
        <f t="shared" si="4"/>
        <v>0.77747454602708133</v>
      </c>
      <c r="AW22" s="36">
        <f t="shared" si="5"/>
        <v>4.4304877294924889</v>
      </c>
      <c r="AX22" s="36">
        <f t="shared" si="6"/>
        <v>2.8204416942281019</v>
      </c>
      <c r="AZ22" s="58">
        <f t="shared" si="36"/>
        <v>16189</v>
      </c>
      <c r="BA22" s="59">
        <f t="shared" si="36"/>
        <v>6257</v>
      </c>
      <c r="BB22" s="69">
        <f t="shared" si="37"/>
        <v>38.649700413861268</v>
      </c>
      <c r="BC22" s="61">
        <v>5392</v>
      </c>
      <c r="BD22" s="62">
        <v>4571</v>
      </c>
      <c r="BE22" s="70">
        <f t="shared" si="42"/>
        <v>84.773738872403555</v>
      </c>
      <c r="BF22" s="62">
        <v>6736</v>
      </c>
      <c r="BG22" s="62">
        <v>1382</v>
      </c>
      <c r="BH22" s="70">
        <f t="shared" si="38"/>
        <v>20.516627078384797</v>
      </c>
      <c r="BI22" s="62">
        <v>4061</v>
      </c>
      <c r="BJ22" s="62">
        <v>304</v>
      </c>
      <c r="BK22" s="71">
        <f t="shared" si="39"/>
        <v>7.4858409258803258</v>
      </c>
    </row>
    <row r="23" spans="1:63" ht="18.75">
      <c r="A23" s="56">
        <v>16</v>
      </c>
      <c r="B23" s="57" t="s">
        <v>52</v>
      </c>
      <c r="C23" s="58">
        <f t="shared" si="40"/>
        <v>22003</v>
      </c>
      <c r="D23" s="59">
        <f t="shared" si="40"/>
        <v>8410</v>
      </c>
      <c r="E23" s="60">
        <f t="shared" si="7"/>
        <v>38.222060628096166</v>
      </c>
      <c r="F23" s="61">
        <v>7111</v>
      </c>
      <c r="G23" s="62">
        <v>5814</v>
      </c>
      <c r="H23" s="63">
        <f t="shared" si="41"/>
        <v>81.76065251019547</v>
      </c>
      <c r="I23" s="62">
        <v>8994</v>
      </c>
      <c r="J23" s="62">
        <v>2496</v>
      </c>
      <c r="K23" s="63">
        <f t="shared" si="8"/>
        <v>27.751834556370913</v>
      </c>
      <c r="L23" s="62">
        <v>5898</v>
      </c>
      <c r="M23" s="62">
        <v>100</v>
      </c>
      <c r="N23" s="60">
        <f t="shared" si="9"/>
        <v>1.69548999660902</v>
      </c>
      <c r="O23" s="64">
        <f t="shared" si="10"/>
        <v>39.618909109796711</v>
      </c>
      <c r="P23" s="65">
        <f t="shared" si="11"/>
        <v>82.509130723024683</v>
      </c>
      <c r="Q23" s="65">
        <f t="shared" si="12"/>
        <v>31.215858191175069</v>
      </c>
      <c r="R23" s="66">
        <f t="shared" si="13"/>
        <v>4.3818485685220168</v>
      </c>
      <c r="S23" s="64">
        <f t="shared" si="1"/>
        <v>42.015757591497255</v>
      </c>
      <c r="T23" s="65">
        <f t="shared" si="2"/>
        <v>83.257608935853895</v>
      </c>
      <c r="U23" s="65">
        <f t="shared" si="14"/>
        <v>34.679881825979223</v>
      </c>
      <c r="V23" s="66">
        <f t="shared" si="15"/>
        <v>7.568207140435014</v>
      </c>
      <c r="W23" s="64">
        <f t="shared" si="16"/>
        <v>44.4126060731978</v>
      </c>
      <c r="X23" s="65">
        <f t="shared" si="17"/>
        <v>84.006087148683108</v>
      </c>
      <c r="Y23" s="65">
        <f t="shared" si="18"/>
        <v>38.14390546078338</v>
      </c>
      <c r="Z23" s="66">
        <f t="shared" si="19"/>
        <v>10.754565712348011</v>
      </c>
      <c r="AA23" s="64">
        <f t="shared" si="20"/>
        <v>46.809454554898345</v>
      </c>
      <c r="AB23" s="65">
        <f t="shared" si="21"/>
        <v>84.75456536151232</v>
      </c>
      <c r="AC23" s="65">
        <f t="shared" si="22"/>
        <v>41.607929095587536</v>
      </c>
      <c r="AD23" s="66">
        <f t="shared" si="23"/>
        <v>13.940924284261008</v>
      </c>
      <c r="AE23" s="64">
        <f t="shared" si="24"/>
        <v>49.206303036598889</v>
      </c>
      <c r="AF23" s="65">
        <f t="shared" si="25"/>
        <v>85.503043574341532</v>
      </c>
      <c r="AG23" s="65">
        <f t="shared" si="26"/>
        <v>45.071952730391693</v>
      </c>
      <c r="AH23" s="66">
        <f t="shared" si="27"/>
        <v>17.127282856174006</v>
      </c>
      <c r="AI23" s="64">
        <f t="shared" si="28"/>
        <v>51.603151518299434</v>
      </c>
      <c r="AJ23" s="65">
        <f t="shared" si="29"/>
        <v>86.251521787170745</v>
      </c>
      <c r="AK23" s="65">
        <f t="shared" si="30"/>
        <v>48.53597636519585</v>
      </c>
      <c r="AL23" s="66">
        <f t="shared" si="31"/>
        <v>20.313641428087003</v>
      </c>
      <c r="AM23" s="64">
        <f t="shared" si="32"/>
        <v>54.999999999999979</v>
      </c>
      <c r="AN23" s="65">
        <f t="shared" si="33"/>
        <v>86.999999999999957</v>
      </c>
      <c r="AO23" s="65">
        <f t="shared" si="34"/>
        <v>52.000000000000007</v>
      </c>
      <c r="AP23" s="66">
        <f t="shared" si="35"/>
        <v>24</v>
      </c>
      <c r="AQ23" s="67">
        <v>55</v>
      </c>
      <c r="AR23" s="63">
        <v>87</v>
      </c>
      <c r="AS23" s="63">
        <v>52</v>
      </c>
      <c r="AT23" s="68">
        <v>24</v>
      </c>
      <c r="AU23" s="36">
        <f t="shared" si="3"/>
        <v>2.3968484817005478</v>
      </c>
      <c r="AV23" s="36">
        <f t="shared" si="4"/>
        <v>0.74847821282921856</v>
      </c>
      <c r="AW23" s="36">
        <f t="shared" si="5"/>
        <v>3.4640236348041555</v>
      </c>
      <c r="AX23" s="36">
        <f t="shared" si="6"/>
        <v>3.1863585719129972</v>
      </c>
      <c r="AZ23" s="58">
        <f t="shared" si="36"/>
        <v>21784</v>
      </c>
      <c r="BA23" s="59">
        <f t="shared" si="36"/>
        <v>9246</v>
      </c>
      <c r="BB23" s="69">
        <f t="shared" si="37"/>
        <v>42.443995593095849</v>
      </c>
      <c r="BC23" s="61">
        <v>6985</v>
      </c>
      <c r="BD23" s="62">
        <v>6387</v>
      </c>
      <c r="BE23" s="70">
        <f t="shared" si="42"/>
        <v>91.438797423049394</v>
      </c>
      <c r="BF23" s="62">
        <v>8910</v>
      </c>
      <c r="BG23" s="62">
        <v>2409</v>
      </c>
      <c r="BH23" s="70">
        <f t="shared" si="38"/>
        <v>27.037037037037038</v>
      </c>
      <c r="BI23" s="62">
        <v>5889</v>
      </c>
      <c r="BJ23" s="62">
        <v>450</v>
      </c>
      <c r="BK23" s="71">
        <f t="shared" si="39"/>
        <v>7.6413652572592969</v>
      </c>
    </row>
    <row r="24" spans="1:63" ht="18.75">
      <c r="A24" s="56">
        <v>17</v>
      </c>
      <c r="B24" s="57" t="s">
        <v>53</v>
      </c>
      <c r="C24" s="58">
        <f t="shared" si="40"/>
        <v>87496</v>
      </c>
      <c r="D24" s="59">
        <f t="shared" si="40"/>
        <v>29426</v>
      </c>
      <c r="E24" s="60">
        <f t="shared" si="7"/>
        <v>33.631251714364083</v>
      </c>
      <c r="F24" s="61">
        <v>29563</v>
      </c>
      <c r="G24" s="62">
        <v>22890</v>
      </c>
      <c r="H24" s="63">
        <f t="shared" si="41"/>
        <v>77.427865913472928</v>
      </c>
      <c r="I24" s="62">
        <v>39192</v>
      </c>
      <c r="J24" s="62">
        <v>5265</v>
      </c>
      <c r="K24" s="63">
        <f t="shared" si="8"/>
        <v>13.433864053888547</v>
      </c>
      <c r="L24" s="62">
        <v>18741</v>
      </c>
      <c r="M24" s="62">
        <v>1271</v>
      </c>
      <c r="N24" s="60">
        <f t="shared" si="9"/>
        <v>6.7819219892214928</v>
      </c>
      <c r="O24" s="64">
        <f t="shared" si="10"/>
        <v>35.683930040883503</v>
      </c>
      <c r="P24" s="65">
        <f t="shared" si="11"/>
        <v>78.795313640119659</v>
      </c>
      <c r="Q24" s="65">
        <f t="shared" si="12"/>
        <v>18.943312046190183</v>
      </c>
      <c r="R24" s="66">
        <f t="shared" si="13"/>
        <v>8.7416474193327076</v>
      </c>
      <c r="S24" s="64">
        <f t="shared" si="1"/>
        <v>38.736608367402923</v>
      </c>
      <c r="T24" s="65">
        <f t="shared" si="2"/>
        <v>80.162761366766389</v>
      </c>
      <c r="U24" s="65">
        <f t="shared" si="14"/>
        <v>24.452760038491817</v>
      </c>
      <c r="V24" s="66">
        <f t="shared" si="15"/>
        <v>11.201372849443922</v>
      </c>
      <c r="W24" s="64">
        <f t="shared" si="16"/>
        <v>41.789286693922342</v>
      </c>
      <c r="X24" s="65">
        <f t="shared" si="17"/>
        <v>81.53020909341312</v>
      </c>
      <c r="Y24" s="65">
        <f t="shared" si="18"/>
        <v>29.962208030793455</v>
      </c>
      <c r="Z24" s="66">
        <f t="shared" si="19"/>
        <v>13.661098279555137</v>
      </c>
      <c r="AA24" s="64">
        <f t="shared" si="20"/>
        <v>44.841965020441762</v>
      </c>
      <c r="AB24" s="65">
        <f t="shared" si="21"/>
        <v>82.897656820059851</v>
      </c>
      <c r="AC24" s="65">
        <f t="shared" si="22"/>
        <v>35.471656023095093</v>
      </c>
      <c r="AD24" s="66">
        <f t="shared" si="23"/>
        <v>16.120823709666354</v>
      </c>
      <c r="AE24" s="64">
        <f t="shared" si="24"/>
        <v>47.894643346961182</v>
      </c>
      <c r="AF24" s="65">
        <f t="shared" si="25"/>
        <v>84.265104546706581</v>
      </c>
      <c r="AG24" s="65">
        <f t="shared" si="26"/>
        <v>40.981104015396731</v>
      </c>
      <c r="AH24" s="66">
        <f t="shared" si="27"/>
        <v>18.58054913977757</v>
      </c>
      <c r="AI24" s="64">
        <f t="shared" si="28"/>
        <v>50.947321673480602</v>
      </c>
      <c r="AJ24" s="65">
        <f t="shared" si="29"/>
        <v>85.632552273353312</v>
      </c>
      <c r="AK24" s="65">
        <f t="shared" si="30"/>
        <v>46.490552007698369</v>
      </c>
      <c r="AL24" s="66">
        <f t="shared" si="31"/>
        <v>21.040274569888787</v>
      </c>
      <c r="AM24" s="64">
        <f t="shared" si="32"/>
        <v>55.000000000000021</v>
      </c>
      <c r="AN24" s="65">
        <f t="shared" si="33"/>
        <v>87.000000000000043</v>
      </c>
      <c r="AO24" s="65">
        <f t="shared" si="34"/>
        <v>52.000000000000007</v>
      </c>
      <c r="AP24" s="66">
        <f t="shared" si="35"/>
        <v>24.000000000000004</v>
      </c>
      <c r="AQ24" s="67">
        <v>55</v>
      </c>
      <c r="AR24" s="63">
        <v>87</v>
      </c>
      <c r="AS24" s="63">
        <v>52</v>
      </c>
      <c r="AT24" s="68">
        <v>24</v>
      </c>
      <c r="AU24" s="36">
        <f t="shared" si="3"/>
        <v>3.0526783265194166</v>
      </c>
      <c r="AV24" s="36">
        <f t="shared" si="4"/>
        <v>1.3674477266467246</v>
      </c>
      <c r="AW24" s="36">
        <f t="shared" si="5"/>
        <v>5.5094479923016362</v>
      </c>
      <c r="AX24" s="36">
        <f t="shared" si="6"/>
        <v>2.4597254301112152</v>
      </c>
      <c r="AZ24" s="58">
        <f t="shared" si="36"/>
        <v>93187</v>
      </c>
      <c r="BA24" s="59">
        <f t="shared" si="36"/>
        <v>37174</v>
      </c>
      <c r="BB24" s="69">
        <f t="shared" si="37"/>
        <v>39.891830405528665</v>
      </c>
      <c r="BC24" s="61">
        <v>31322</v>
      </c>
      <c r="BD24" s="62">
        <v>26318</v>
      </c>
      <c r="BE24" s="70">
        <f t="shared" si="42"/>
        <v>84.024008683992079</v>
      </c>
      <c r="BF24" s="62">
        <v>42310</v>
      </c>
      <c r="BG24" s="62">
        <v>8445</v>
      </c>
      <c r="BH24" s="70">
        <f t="shared" si="38"/>
        <v>19.959820373434177</v>
      </c>
      <c r="BI24" s="62">
        <v>19555</v>
      </c>
      <c r="BJ24" s="62">
        <v>2411</v>
      </c>
      <c r="BK24" s="71">
        <f t="shared" si="39"/>
        <v>12.329327537714139</v>
      </c>
    </row>
    <row r="25" spans="1:63" ht="18.75">
      <c r="A25" s="56">
        <v>18</v>
      </c>
      <c r="B25" s="57" t="s">
        <v>54</v>
      </c>
      <c r="C25" s="58">
        <f t="shared" si="40"/>
        <v>8720</v>
      </c>
      <c r="D25" s="59">
        <f t="shared" si="40"/>
        <v>1969</v>
      </c>
      <c r="E25" s="60">
        <f t="shared" si="7"/>
        <v>22.580275229357799</v>
      </c>
      <c r="F25" s="61">
        <v>2841</v>
      </c>
      <c r="G25" s="62">
        <v>1683</v>
      </c>
      <c r="H25" s="63">
        <f t="shared" si="41"/>
        <v>59.23970432946146</v>
      </c>
      <c r="I25" s="62">
        <v>3600</v>
      </c>
      <c r="J25" s="62">
        <v>240</v>
      </c>
      <c r="K25" s="63">
        <f t="shared" si="8"/>
        <v>6.666666666666667</v>
      </c>
      <c r="L25" s="62">
        <v>2279</v>
      </c>
      <c r="M25" s="62">
        <v>46</v>
      </c>
      <c r="N25" s="60">
        <f t="shared" si="9"/>
        <v>2.0184291355857833</v>
      </c>
      <c r="O25" s="64">
        <f t="shared" si="10"/>
        <v>26.211664482306684</v>
      </c>
      <c r="P25" s="65">
        <f t="shared" si="11"/>
        <v>63.205460853824107</v>
      </c>
      <c r="Q25" s="65">
        <f t="shared" si="12"/>
        <v>13.142857142857142</v>
      </c>
      <c r="R25" s="66">
        <f t="shared" si="13"/>
        <v>4.6586535447878141</v>
      </c>
      <c r="S25" s="64">
        <f t="shared" si="1"/>
        <v>30.84305373525557</v>
      </c>
      <c r="T25" s="65">
        <f t="shared" si="2"/>
        <v>67.171217378186753</v>
      </c>
      <c r="U25" s="65">
        <f t="shared" si="14"/>
        <v>19.61904761904762</v>
      </c>
      <c r="V25" s="66">
        <f t="shared" si="15"/>
        <v>7.7988779539898445</v>
      </c>
      <c r="W25" s="64">
        <f t="shared" si="16"/>
        <v>35.474442988204459</v>
      </c>
      <c r="X25" s="65">
        <f t="shared" si="17"/>
        <v>71.1369739025494</v>
      </c>
      <c r="Y25" s="65">
        <f t="shared" si="18"/>
        <v>26.095238095238095</v>
      </c>
      <c r="Z25" s="66">
        <f t="shared" si="19"/>
        <v>10.939102363191875</v>
      </c>
      <c r="AA25" s="64">
        <f t="shared" si="20"/>
        <v>40.105832241153344</v>
      </c>
      <c r="AB25" s="65">
        <f t="shared" si="21"/>
        <v>75.102730426912046</v>
      </c>
      <c r="AC25" s="65">
        <f t="shared" si="22"/>
        <v>32.571428571428569</v>
      </c>
      <c r="AD25" s="66">
        <f t="shared" si="23"/>
        <v>14.079326772393905</v>
      </c>
      <c r="AE25" s="64">
        <f t="shared" si="24"/>
        <v>44.737221494102229</v>
      </c>
      <c r="AF25" s="65">
        <f t="shared" si="25"/>
        <v>79.068486951274693</v>
      </c>
      <c r="AG25" s="65">
        <f t="shared" si="26"/>
        <v>39.047619047619044</v>
      </c>
      <c r="AH25" s="66">
        <f t="shared" si="27"/>
        <v>17.219551181595936</v>
      </c>
      <c r="AI25" s="64">
        <f t="shared" si="28"/>
        <v>49.368610747051115</v>
      </c>
      <c r="AJ25" s="65">
        <f t="shared" si="29"/>
        <v>83.034243475637339</v>
      </c>
      <c r="AK25" s="65">
        <f t="shared" si="30"/>
        <v>45.523809523809518</v>
      </c>
      <c r="AL25" s="66">
        <f t="shared" si="31"/>
        <v>20.359775590797966</v>
      </c>
      <c r="AM25" s="64">
        <f t="shared" si="32"/>
        <v>55</v>
      </c>
      <c r="AN25" s="65">
        <f t="shared" si="33"/>
        <v>86.999999999999986</v>
      </c>
      <c r="AO25" s="65">
        <f t="shared" si="34"/>
        <v>51.999999999999993</v>
      </c>
      <c r="AP25" s="66">
        <f t="shared" si="35"/>
        <v>23.999999999999996</v>
      </c>
      <c r="AQ25" s="67">
        <v>55</v>
      </c>
      <c r="AR25" s="63">
        <v>87</v>
      </c>
      <c r="AS25" s="63">
        <v>52</v>
      </c>
      <c r="AT25" s="68">
        <v>24</v>
      </c>
      <c r="AU25" s="36">
        <f t="shared" si="3"/>
        <v>4.6313892529488863</v>
      </c>
      <c r="AV25" s="36">
        <f t="shared" si="4"/>
        <v>3.9657565243626487</v>
      </c>
      <c r="AW25" s="36">
        <f t="shared" si="5"/>
        <v>6.4761904761904763</v>
      </c>
      <c r="AX25" s="36">
        <f t="shared" si="6"/>
        <v>3.1402244092020308</v>
      </c>
      <c r="AZ25" s="58">
        <f t="shared" si="36"/>
        <v>8711</v>
      </c>
      <c r="BA25" s="59">
        <f t="shared" si="36"/>
        <v>3081</v>
      </c>
      <c r="BB25" s="69">
        <f t="shared" si="37"/>
        <v>35.369073585122258</v>
      </c>
      <c r="BC25" s="61">
        <v>2790</v>
      </c>
      <c r="BD25" s="62">
        <v>2287</v>
      </c>
      <c r="BE25" s="70">
        <f t="shared" si="42"/>
        <v>81.97132616487454</v>
      </c>
      <c r="BF25" s="62">
        <v>3618</v>
      </c>
      <c r="BG25" s="62">
        <v>643</v>
      </c>
      <c r="BH25" s="70">
        <f t="shared" si="38"/>
        <v>17.772249861802099</v>
      </c>
      <c r="BI25" s="62">
        <v>2303</v>
      </c>
      <c r="BJ25" s="62">
        <v>151</v>
      </c>
      <c r="BK25" s="71">
        <f t="shared" si="39"/>
        <v>6.5566652192792008</v>
      </c>
    </row>
    <row r="26" spans="1:63" ht="18.75">
      <c r="A26" s="56">
        <v>19</v>
      </c>
      <c r="B26" s="57" t="s">
        <v>55</v>
      </c>
      <c r="C26" s="58">
        <f t="shared" si="40"/>
        <v>11635</v>
      </c>
      <c r="D26" s="59">
        <f t="shared" si="40"/>
        <v>3704</v>
      </c>
      <c r="E26" s="60">
        <f t="shared" si="7"/>
        <v>31.834980661796301</v>
      </c>
      <c r="F26" s="61">
        <v>3755</v>
      </c>
      <c r="G26" s="62">
        <v>3062</v>
      </c>
      <c r="H26" s="63">
        <f t="shared" si="41"/>
        <v>81.54460719041279</v>
      </c>
      <c r="I26" s="62">
        <v>4951</v>
      </c>
      <c r="J26" s="62">
        <v>540</v>
      </c>
      <c r="K26" s="63">
        <f t="shared" si="8"/>
        <v>10.906887497475259</v>
      </c>
      <c r="L26" s="62">
        <v>2929</v>
      </c>
      <c r="M26" s="62">
        <v>102</v>
      </c>
      <c r="N26" s="60">
        <f t="shared" si="9"/>
        <v>3.4824172072379653</v>
      </c>
      <c r="O26" s="64">
        <f t="shared" si="10"/>
        <v>34.144269138682546</v>
      </c>
      <c r="P26" s="65">
        <f t="shared" si="11"/>
        <v>82.323949020353822</v>
      </c>
      <c r="Q26" s="65">
        <f t="shared" si="12"/>
        <v>16.77733214069308</v>
      </c>
      <c r="R26" s="66">
        <f t="shared" si="13"/>
        <v>5.9135004633468276</v>
      </c>
      <c r="S26" s="64">
        <f t="shared" si="1"/>
        <v>37.453557615568791</v>
      </c>
      <c r="T26" s="65">
        <f t="shared" si="2"/>
        <v>83.103290850294854</v>
      </c>
      <c r="U26" s="65">
        <f t="shared" si="14"/>
        <v>22.647776783910899</v>
      </c>
      <c r="V26" s="66">
        <f t="shared" si="15"/>
        <v>8.8445837194556898</v>
      </c>
      <c r="W26" s="64">
        <f t="shared" si="16"/>
        <v>40.762846092455035</v>
      </c>
      <c r="X26" s="65">
        <f t="shared" si="17"/>
        <v>83.882632680235886</v>
      </c>
      <c r="Y26" s="65">
        <f t="shared" si="18"/>
        <v>28.518221427128719</v>
      </c>
      <c r="Z26" s="66">
        <f t="shared" si="19"/>
        <v>11.775666975564551</v>
      </c>
      <c r="AA26" s="64">
        <f t="shared" si="20"/>
        <v>44.07213456934128</v>
      </c>
      <c r="AB26" s="65">
        <f t="shared" si="21"/>
        <v>84.661974510176918</v>
      </c>
      <c r="AC26" s="65">
        <f t="shared" si="22"/>
        <v>34.388666070346538</v>
      </c>
      <c r="AD26" s="66">
        <f t="shared" si="23"/>
        <v>14.706750231673414</v>
      </c>
      <c r="AE26" s="64">
        <f t="shared" si="24"/>
        <v>47.381423046227525</v>
      </c>
      <c r="AF26" s="65">
        <f t="shared" si="25"/>
        <v>85.44131634011795</v>
      </c>
      <c r="AG26" s="65">
        <f t="shared" si="26"/>
        <v>40.259110713564361</v>
      </c>
      <c r="AH26" s="66">
        <f t="shared" si="27"/>
        <v>17.637833487782277</v>
      </c>
      <c r="AI26" s="64">
        <f t="shared" si="28"/>
        <v>50.690711523113769</v>
      </c>
      <c r="AJ26" s="65">
        <f t="shared" si="29"/>
        <v>86.220658170058982</v>
      </c>
      <c r="AK26" s="65">
        <f t="shared" si="30"/>
        <v>46.129555356782184</v>
      </c>
      <c r="AL26" s="66">
        <f t="shared" si="31"/>
        <v>20.56891674389114</v>
      </c>
      <c r="AM26" s="64">
        <f t="shared" si="32"/>
        <v>55.000000000000014</v>
      </c>
      <c r="AN26" s="65">
        <f t="shared" si="33"/>
        <v>87.000000000000014</v>
      </c>
      <c r="AO26" s="65">
        <f t="shared" si="34"/>
        <v>52.000000000000007</v>
      </c>
      <c r="AP26" s="66">
        <f t="shared" si="35"/>
        <v>24.000000000000004</v>
      </c>
      <c r="AQ26" s="67">
        <v>55</v>
      </c>
      <c r="AR26" s="63">
        <v>87</v>
      </c>
      <c r="AS26" s="63">
        <v>52</v>
      </c>
      <c r="AT26" s="68">
        <v>24</v>
      </c>
      <c r="AU26" s="36">
        <f t="shared" si="3"/>
        <v>3.3092884768862425</v>
      </c>
      <c r="AV26" s="36">
        <f t="shared" si="4"/>
        <v>0.77934182994102996</v>
      </c>
      <c r="AW26" s="36">
        <f t="shared" si="5"/>
        <v>5.8704446432178203</v>
      </c>
      <c r="AX26" s="36">
        <f t="shared" si="6"/>
        <v>2.9310832561088622</v>
      </c>
      <c r="AZ26" s="58">
        <f t="shared" si="36"/>
        <v>11472</v>
      </c>
      <c r="BA26" s="59">
        <f t="shared" si="36"/>
        <v>4378</v>
      </c>
      <c r="BB26" s="69">
        <f t="shared" si="37"/>
        <v>38.162482566248258</v>
      </c>
      <c r="BC26" s="61">
        <v>3644</v>
      </c>
      <c r="BD26" s="62">
        <v>3123</v>
      </c>
      <c r="BE26" s="70">
        <f t="shared" si="42"/>
        <v>85.702524698133914</v>
      </c>
      <c r="BF26" s="62">
        <v>4859</v>
      </c>
      <c r="BG26" s="62">
        <v>1013</v>
      </c>
      <c r="BH26" s="70">
        <f t="shared" si="38"/>
        <v>20.847911092817455</v>
      </c>
      <c r="BI26" s="62">
        <v>2969</v>
      </c>
      <c r="BJ26" s="62">
        <v>242</v>
      </c>
      <c r="BK26" s="71">
        <f t="shared" si="39"/>
        <v>8.1508925564163022</v>
      </c>
    </row>
    <row r="27" spans="1:63" ht="18.75">
      <c r="A27" s="56">
        <v>20</v>
      </c>
      <c r="B27" s="57" t="s">
        <v>56</v>
      </c>
      <c r="C27" s="58">
        <f t="shared" si="40"/>
        <v>9980</v>
      </c>
      <c r="D27" s="59">
        <f t="shared" si="40"/>
        <v>3450</v>
      </c>
      <c r="E27" s="60">
        <f t="shared" si="7"/>
        <v>34.569138276553105</v>
      </c>
      <c r="F27" s="61">
        <v>3509</v>
      </c>
      <c r="G27" s="62">
        <v>2789</v>
      </c>
      <c r="H27" s="63">
        <f t="shared" si="41"/>
        <v>79.481333713308629</v>
      </c>
      <c r="I27" s="62">
        <v>3984</v>
      </c>
      <c r="J27" s="62">
        <v>566</v>
      </c>
      <c r="K27" s="63">
        <f t="shared" si="8"/>
        <v>14.206827309236946</v>
      </c>
      <c r="L27" s="62">
        <v>2487</v>
      </c>
      <c r="M27" s="62">
        <v>95</v>
      </c>
      <c r="N27" s="60">
        <f t="shared" si="9"/>
        <v>3.8198632891033375</v>
      </c>
      <c r="O27" s="64">
        <f t="shared" si="10"/>
        <v>36.487832808474089</v>
      </c>
      <c r="P27" s="65">
        <f t="shared" si="11"/>
        <v>80.555428897121686</v>
      </c>
      <c r="Q27" s="65">
        <f t="shared" si="12"/>
        <v>19.605851979345953</v>
      </c>
      <c r="R27" s="66">
        <f t="shared" si="13"/>
        <v>6.2027399620885753</v>
      </c>
      <c r="S27" s="64">
        <f t="shared" si="1"/>
        <v>39.406527340395073</v>
      </c>
      <c r="T27" s="65">
        <f t="shared" si="2"/>
        <v>81.629524080934743</v>
      </c>
      <c r="U27" s="65">
        <f t="shared" si="14"/>
        <v>25.00487664945496</v>
      </c>
      <c r="V27" s="66">
        <f t="shared" si="15"/>
        <v>9.0856166350738121</v>
      </c>
      <c r="W27" s="64">
        <f t="shared" si="16"/>
        <v>42.325221872316057</v>
      </c>
      <c r="X27" s="65">
        <f t="shared" si="17"/>
        <v>82.7036192647478</v>
      </c>
      <c r="Y27" s="65">
        <f t="shared" si="18"/>
        <v>30.403901319563968</v>
      </c>
      <c r="Z27" s="66">
        <f t="shared" si="19"/>
        <v>11.968493308059049</v>
      </c>
      <c r="AA27" s="64">
        <f t="shared" si="20"/>
        <v>45.243916404237041</v>
      </c>
      <c r="AB27" s="65">
        <f t="shared" si="21"/>
        <v>83.777714448560857</v>
      </c>
      <c r="AC27" s="65">
        <f t="shared" si="22"/>
        <v>35.802925989672978</v>
      </c>
      <c r="AD27" s="66">
        <f t="shared" si="23"/>
        <v>14.851369981044286</v>
      </c>
      <c r="AE27" s="64">
        <f t="shared" si="24"/>
        <v>48.162610936158025</v>
      </c>
      <c r="AF27" s="65">
        <f t="shared" si="25"/>
        <v>84.851809632373914</v>
      </c>
      <c r="AG27" s="65">
        <f t="shared" si="26"/>
        <v>41.201950659781986</v>
      </c>
      <c r="AH27" s="66">
        <f t="shared" si="27"/>
        <v>17.734246654029523</v>
      </c>
      <c r="AI27" s="64">
        <f t="shared" si="28"/>
        <v>51.081305468079009</v>
      </c>
      <c r="AJ27" s="65">
        <f t="shared" si="29"/>
        <v>85.925904816186971</v>
      </c>
      <c r="AK27" s="65">
        <f t="shared" si="30"/>
        <v>46.600975329890993</v>
      </c>
      <c r="AL27" s="66">
        <f t="shared" si="31"/>
        <v>20.61712332701476</v>
      </c>
      <c r="AM27" s="64">
        <f t="shared" si="32"/>
        <v>54.999999999999993</v>
      </c>
      <c r="AN27" s="65">
        <f t="shared" si="33"/>
        <v>87.000000000000028</v>
      </c>
      <c r="AO27" s="65">
        <f t="shared" si="34"/>
        <v>52</v>
      </c>
      <c r="AP27" s="66">
        <f t="shared" si="35"/>
        <v>23.999999999999996</v>
      </c>
      <c r="AQ27" s="67">
        <v>55</v>
      </c>
      <c r="AR27" s="63">
        <v>87</v>
      </c>
      <c r="AS27" s="63">
        <v>52</v>
      </c>
      <c r="AT27" s="68">
        <v>24</v>
      </c>
      <c r="AU27" s="36">
        <f t="shared" si="3"/>
        <v>2.9186945319209849</v>
      </c>
      <c r="AV27" s="36">
        <f t="shared" si="4"/>
        <v>1.074095183813053</v>
      </c>
      <c r="AW27" s="36">
        <f t="shared" si="5"/>
        <v>5.3990246701090081</v>
      </c>
      <c r="AX27" s="36">
        <f t="shared" si="6"/>
        <v>2.8828766729852373</v>
      </c>
      <c r="AZ27" s="58">
        <f t="shared" si="36"/>
        <v>9803</v>
      </c>
      <c r="BA27" s="59">
        <f t="shared" si="36"/>
        <v>3868</v>
      </c>
      <c r="BB27" s="69">
        <f t="shared" si="37"/>
        <v>39.457308987044783</v>
      </c>
      <c r="BC27" s="61">
        <v>3401</v>
      </c>
      <c r="BD27" s="62">
        <v>2877</v>
      </c>
      <c r="BE27" s="70">
        <f t="shared" si="42"/>
        <v>84.59276683328433</v>
      </c>
      <c r="BF27" s="62">
        <v>3892</v>
      </c>
      <c r="BG27" s="62">
        <v>828</v>
      </c>
      <c r="BH27" s="70">
        <f t="shared" si="38"/>
        <v>21.274409044193217</v>
      </c>
      <c r="BI27" s="62">
        <v>2510</v>
      </c>
      <c r="BJ27" s="62">
        <v>163</v>
      </c>
      <c r="BK27" s="71">
        <f t="shared" si="39"/>
        <v>6.4940239043824706</v>
      </c>
    </row>
    <row r="28" spans="1:63" ht="18.75">
      <c r="A28" s="56">
        <v>21</v>
      </c>
      <c r="B28" s="57" t="s">
        <v>57</v>
      </c>
      <c r="C28" s="58">
        <f t="shared" si="40"/>
        <v>30555</v>
      </c>
      <c r="D28" s="59">
        <f t="shared" si="40"/>
        <v>11895</v>
      </c>
      <c r="E28" s="60">
        <f t="shared" si="7"/>
        <v>38.92979872361316</v>
      </c>
      <c r="F28" s="61">
        <v>9509</v>
      </c>
      <c r="G28" s="62">
        <v>10626</v>
      </c>
      <c r="H28" s="63">
        <f t="shared" si="41"/>
        <v>111.74676622147439</v>
      </c>
      <c r="I28" s="62">
        <v>12715</v>
      </c>
      <c r="J28" s="62">
        <v>1134</v>
      </c>
      <c r="K28" s="63">
        <f t="shared" si="8"/>
        <v>8.9186000786472661</v>
      </c>
      <c r="L28" s="62">
        <v>8331</v>
      </c>
      <c r="M28" s="62">
        <v>135</v>
      </c>
      <c r="N28" s="60">
        <f t="shared" si="9"/>
        <v>1.6204537270435719</v>
      </c>
      <c r="O28" s="64">
        <f t="shared" si="10"/>
        <v>40.225541763096992</v>
      </c>
      <c r="P28" s="65">
        <f t="shared" si="11"/>
        <v>108.21151390412091</v>
      </c>
      <c r="Q28" s="65">
        <f t="shared" si="12"/>
        <v>15.073085781697657</v>
      </c>
      <c r="R28" s="66">
        <f t="shared" si="13"/>
        <v>4.317531766037348</v>
      </c>
      <c r="S28" s="64">
        <f t="shared" si="1"/>
        <v>42.521284802580823</v>
      </c>
      <c r="T28" s="65">
        <f t="shared" si="2"/>
        <v>104.67626158676742</v>
      </c>
      <c r="U28" s="65">
        <f t="shared" si="14"/>
        <v>21.227571484748047</v>
      </c>
      <c r="V28" s="66">
        <f t="shared" si="15"/>
        <v>7.5146098050311236</v>
      </c>
      <c r="W28" s="64">
        <f t="shared" si="16"/>
        <v>44.817027842064654</v>
      </c>
      <c r="X28" s="65">
        <f t="shared" si="17"/>
        <v>101.14100926941394</v>
      </c>
      <c r="Y28" s="65">
        <f t="shared" si="18"/>
        <v>27.382057187798438</v>
      </c>
      <c r="Z28" s="66">
        <f t="shared" si="19"/>
        <v>10.711687844024899</v>
      </c>
      <c r="AA28" s="64">
        <f t="shared" si="20"/>
        <v>47.112770881548485</v>
      </c>
      <c r="AB28" s="65">
        <f t="shared" si="21"/>
        <v>97.60575695206046</v>
      </c>
      <c r="AC28" s="65">
        <f t="shared" si="22"/>
        <v>33.536542890848828</v>
      </c>
      <c r="AD28" s="66">
        <f t="shared" si="23"/>
        <v>13.908765883018674</v>
      </c>
      <c r="AE28" s="64">
        <f t="shared" si="24"/>
        <v>49.408513921032316</v>
      </c>
      <c r="AF28" s="65">
        <f t="shared" si="25"/>
        <v>94.070504634706978</v>
      </c>
      <c r="AG28" s="65">
        <f t="shared" si="26"/>
        <v>39.691028593899219</v>
      </c>
      <c r="AH28" s="66">
        <f t="shared" si="27"/>
        <v>17.105843922012451</v>
      </c>
      <c r="AI28" s="64">
        <f t="shared" si="28"/>
        <v>51.704256960516148</v>
      </c>
      <c r="AJ28" s="65">
        <f t="shared" si="29"/>
        <v>90.535252317353496</v>
      </c>
      <c r="AK28" s="65">
        <f t="shared" si="30"/>
        <v>45.845514296949609</v>
      </c>
      <c r="AL28" s="66">
        <f t="shared" si="31"/>
        <v>20.302921961006227</v>
      </c>
      <c r="AM28" s="64">
        <f t="shared" si="32"/>
        <v>54.999999999999979</v>
      </c>
      <c r="AN28" s="65">
        <f t="shared" si="33"/>
        <v>87.000000000000014</v>
      </c>
      <c r="AO28" s="65">
        <f t="shared" si="34"/>
        <v>52</v>
      </c>
      <c r="AP28" s="66">
        <f t="shared" si="35"/>
        <v>24.000000000000004</v>
      </c>
      <c r="AQ28" s="67">
        <v>55</v>
      </c>
      <c r="AR28" s="63">
        <v>87</v>
      </c>
      <c r="AS28" s="63">
        <v>52</v>
      </c>
      <c r="AT28" s="68">
        <v>24</v>
      </c>
      <c r="AU28" s="36">
        <f t="shared" si="3"/>
        <v>2.2957430394838343</v>
      </c>
      <c r="AV28" s="36">
        <f t="shared" si="4"/>
        <v>-3.5352523173534842</v>
      </c>
      <c r="AW28" s="36">
        <f t="shared" si="5"/>
        <v>6.1544857030503906</v>
      </c>
      <c r="AX28" s="36">
        <f t="shared" si="6"/>
        <v>3.1970780389937756</v>
      </c>
      <c r="AZ28" s="58">
        <f t="shared" si="36"/>
        <v>30378</v>
      </c>
      <c r="BA28" s="59">
        <f t="shared" si="36"/>
        <v>12828</v>
      </c>
      <c r="BB28" s="69">
        <f t="shared" si="37"/>
        <v>42.227928105866084</v>
      </c>
      <c r="BC28" s="61">
        <v>9282</v>
      </c>
      <c r="BD28" s="62">
        <v>8993</v>
      </c>
      <c r="BE28" s="70">
        <f t="shared" si="42"/>
        <v>96.88644688644689</v>
      </c>
      <c r="BF28" s="62">
        <v>12718</v>
      </c>
      <c r="BG28" s="62">
        <v>2738</v>
      </c>
      <c r="BH28" s="70">
        <f t="shared" si="38"/>
        <v>21.528542223620068</v>
      </c>
      <c r="BI28" s="62">
        <v>8378</v>
      </c>
      <c r="BJ28" s="62">
        <v>1097</v>
      </c>
      <c r="BK28" s="71">
        <f t="shared" si="39"/>
        <v>13.093817140128907</v>
      </c>
    </row>
    <row r="29" spans="1:63" ht="18.75">
      <c r="A29" s="56">
        <v>22</v>
      </c>
      <c r="B29" s="57" t="s">
        <v>58</v>
      </c>
      <c r="C29" s="58">
        <f t="shared" si="40"/>
        <v>41275</v>
      </c>
      <c r="D29" s="59">
        <f t="shared" si="40"/>
        <v>13204</v>
      </c>
      <c r="E29" s="60">
        <f t="shared" si="7"/>
        <v>31.990308903694732</v>
      </c>
      <c r="F29" s="61">
        <v>13535</v>
      </c>
      <c r="G29" s="62">
        <v>11867</v>
      </c>
      <c r="H29" s="63">
        <f t="shared" si="41"/>
        <v>87.67639453269301</v>
      </c>
      <c r="I29" s="62">
        <v>16812</v>
      </c>
      <c r="J29" s="62">
        <v>920</v>
      </c>
      <c r="K29" s="63">
        <f t="shared" si="8"/>
        <v>5.4722817035450868</v>
      </c>
      <c r="L29" s="62">
        <v>10928</v>
      </c>
      <c r="M29" s="62">
        <v>417</v>
      </c>
      <c r="N29" s="60">
        <f t="shared" si="9"/>
        <v>3.8158857979502199</v>
      </c>
      <c r="O29" s="64">
        <f t="shared" si="10"/>
        <v>34.277407631738342</v>
      </c>
      <c r="P29" s="65">
        <f t="shared" si="11"/>
        <v>87.579766742308294</v>
      </c>
      <c r="Q29" s="65">
        <f t="shared" si="12"/>
        <v>12.119098603038646</v>
      </c>
      <c r="R29" s="66">
        <f t="shared" si="13"/>
        <v>6.1993306839573314</v>
      </c>
      <c r="S29" s="64">
        <f t="shared" si="1"/>
        <v>37.564506359781952</v>
      </c>
      <c r="T29" s="65">
        <f t="shared" si="2"/>
        <v>87.483138951923578</v>
      </c>
      <c r="U29" s="65">
        <f t="shared" si="14"/>
        <v>18.765915502532206</v>
      </c>
      <c r="V29" s="66">
        <f t="shared" si="15"/>
        <v>9.0827755699644435</v>
      </c>
      <c r="W29" s="64">
        <f t="shared" si="16"/>
        <v>40.851605087825561</v>
      </c>
      <c r="X29" s="65">
        <f t="shared" si="17"/>
        <v>87.386511161538863</v>
      </c>
      <c r="Y29" s="65">
        <f t="shared" si="18"/>
        <v>25.412732402025764</v>
      </c>
      <c r="Z29" s="66">
        <f t="shared" si="19"/>
        <v>11.966220455971555</v>
      </c>
      <c r="AA29" s="64">
        <f t="shared" si="20"/>
        <v>44.138703815869171</v>
      </c>
      <c r="AB29" s="65">
        <f t="shared" si="21"/>
        <v>87.289883371154147</v>
      </c>
      <c r="AC29" s="65">
        <f t="shared" si="22"/>
        <v>32.059549301519326</v>
      </c>
      <c r="AD29" s="66">
        <f t="shared" si="23"/>
        <v>14.849665341978667</v>
      </c>
      <c r="AE29" s="64">
        <f t="shared" si="24"/>
        <v>47.425802543912781</v>
      </c>
      <c r="AF29" s="65">
        <f t="shared" si="25"/>
        <v>87.193255580769431</v>
      </c>
      <c r="AG29" s="65">
        <f t="shared" si="26"/>
        <v>38.706366201012884</v>
      </c>
      <c r="AH29" s="66">
        <f t="shared" si="27"/>
        <v>17.73311022798578</v>
      </c>
      <c r="AI29" s="64">
        <f t="shared" si="28"/>
        <v>50.71290127195639</v>
      </c>
      <c r="AJ29" s="65">
        <f t="shared" si="29"/>
        <v>87.096627790384716</v>
      </c>
      <c r="AK29" s="65">
        <f t="shared" si="30"/>
        <v>45.353183100506442</v>
      </c>
      <c r="AL29" s="66">
        <f t="shared" si="31"/>
        <v>20.616555113992892</v>
      </c>
      <c r="AM29" s="64">
        <f t="shared" si="32"/>
        <v>55</v>
      </c>
      <c r="AN29" s="65">
        <f t="shared" si="33"/>
        <v>87</v>
      </c>
      <c r="AO29" s="65">
        <f t="shared" si="34"/>
        <v>52</v>
      </c>
      <c r="AP29" s="66">
        <f t="shared" si="35"/>
        <v>24.000000000000004</v>
      </c>
      <c r="AQ29" s="67">
        <v>55</v>
      </c>
      <c r="AR29" s="63">
        <v>87</v>
      </c>
      <c r="AS29" s="63">
        <v>52</v>
      </c>
      <c r="AT29" s="68">
        <v>24</v>
      </c>
      <c r="AU29" s="36">
        <f t="shared" si="3"/>
        <v>3.2870987280436097</v>
      </c>
      <c r="AV29" s="36">
        <f t="shared" si="4"/>
        <v>-9.6627790384715695E-2</v>
      </c>
      <c r="AW29" s="36">
        <f t="shared" si="5"/>
        <v>6.646816899493559</v>
      </c>
      <c r="AX29" s="36">
        <f t="shared" si="6"/>
        <v>2.8834448860071116</v>
      </c>
      <c r="AZ29" s="58">
        <f t="shared" si="36"/>
        <v>41084</v>
      </c>
      <c r="BA29" s="59">
        <f t="shared" si="36"/>
        <v>14946</v>
      </c>
      <c r="BB29" s="69">
        <f t="shared" si="37"/>
        <v>36.379125693700708</v>
      </c>
      <c r="BC29" s="61">
        <v>13404</v>
      </c>
      <c r="BD29" s="62">
        <v>10744</v>
      </c>
      <c r="BE29" s="70">
        <f t="shared" si="42"/>
        <v>80.155177558937623</v>
      </c>
      <c r="BF29" s="62">
        <v>16705</v>
      </c>
      <c r="BG29" s="62">
        <v>3448</v>
      </c>
      <c r="BH29" s="70">
        <f t="shared" si="38"/>
        <v>20.640526788386708</v>
      </c>
      <c r="BI29" s="62">
        <v>10975</v>
      </c>
      <c r="BJ29" s="62">
        <v>754</v>
      </c>
      <c r="BK29" s="71">
        <f t="shared" si="39"/>
        <v>6.8701594533029615</v>
      </c>
    </row>
    <row r="30" spans="1:63" ht="18.75">
      <c r="A30" s="56">
        <v>23</v>
      </c>
      <c r="B30" s="57" t="s">
        <v>59</v>
      </c>
      <c r="C30" s="58">
        <f t="shared" si="40"/>
        <v>13633</v>
      </c>
      <c r="D30" s="59">
        <f t="shared" si="40"/>
        <v>4750</v>
      </c>
      <c r="E30" s="60">
        <f t="shared" si="7"/>
        <v>34.841927675493288</v>
      </c>
      <c r="F30" s="61">
        <v>4411</v>
      </c>
      <c r="G30" s="62">
        <v>3658</v>
      </c>
      <c r="H30" s="63">
        <f t="shared" si="41"/>
        <v>82.9290410337792</v>
      </c>
      <c r="I30" s="62">
        <v>5723</v>
      </c>
      <c r="J30" s="62">
        <v>786</v>
      </c>
      <c r="K30" s="63">
        <f t="shared" si="8"/>
        <v>13.734055565262974</v>
      </c>
      <c r="L30" s="62">
        <v>3499</v>
      </c>
      <c r="M30" s="62">
        <v>306</v>
      </c>
      <c r="N30" s="60">
        <f t="shared" si="9"/>
        <v>8.7453558159474127</v>
      </c>
      <c r="O30" s="64">
        <f t="shared" si="10"/>
        <v>36.721652293279959</v>
      </c>
      <c r="P30" s="65">
        <f t="shared" si="11"/>
        <v>83.510606600382175</v>
      </c>
      <c r="Q30" s="65">
        <f t="shared" si="12"/>
        <v>19.20061905593969</v>
      </c>
      <c r="R30" s="66">
        <f t="shared" si="13"/>
        <v>10.424590699383497</v>
      </c>
      <c r="S30" s="64">
        <f t="shared" si="1"/>
        <v>39.60137691106663</v>
      </c>
      <c r="T30" s="65">
        <f t="shared" si="2"/>
        <v>84.092172166985151</v>
      </c>
      <c r="U30" s="65">
        <f t="shared" si="14"/>
        <v>24.667182546616409</v>
      </c>
      <c r="V30" s="66">
        <f t="shared" si="15"/>
        <v>12.603825582819582</v>
      </c>
      <c r="W30" s="64">
        <f t="shared" si="16"/>
        <v>42.481101528853301</v>
      </c>
      <c r="X30" s="65">
        <f t="shared" si="17"/>
        <v>84.673737733588126</v>
      </c>
      <c r="Y30" s="65">
        <f t="shared" si="18"/>
        <v>30.133746037293129</v>
      </c>
      <c r="Z30" s="66">
        <f t="shared" si="19"/>
        <v>14.783060466255666</v>
      </c>
      <c r="AA30" s="64">
        <f t="shared" si="20"/>
        <v>45.360826146639972</v>
      </c>
      <c r="AB30" s="65">
        <f t="shared" si="21"/>
        <v>85.255303300191102</v>
      </c>
      <c r="AC30" s="65">
        <f t="shared" si="22"/>
        <v>35.600309527969848</v>
      </c>
      <c r="AD30" s="66">
        <f t="shared" si="23"/>
        <v>16.96229534969175</v>
      </c>
      <c r="AE30" s="64">
        <f t="shared" si="24"/>
        <v>48.240550764426644</v>
      </c>
      <c r="AF30" s="65">
        <f t="shared" si="25"/>
        <v>85.836868866794077</v>
      </c>
      <c r="AG30" s="65">
        <f t="shared" si="26"/>
        <v>41.066873018646568</v>
      </c>
      <c r="AH30" s="66">
        <f t="shared" si="27"/>
        <v>19.141530233127835</v>
      </c>
      <c r="AI30" s="64">
        <f t="shared" si="28"/>
        <v>51.120275382213315</v>
      </c>
      <c r="AJ30" s="65">
        <f t="shared" si="29"/>
        <v>86.418434433397053</v>
      </c>
      <c r="AK30" s="65">
        <f t="shared" si="30"/>
        <v>46.533436509323288</v>
      </c>
      <c r="AL30" s="66">
        <f t="shared" si="31"/>
        <v>21.320765116563919</v>
      </c>
      <c r="AM30" s="64">
        <f t="shared" si="32"/>
        <v>54.999999999999986</v>
      </c>
      <c r="AN30" s="65">
        <f t="shared" si="33"/>
        <v>87.000000000000028</v>
      </c>
      <c r="AO30" s="65">
        <f t="shared" si="34"/>
        <v>52.000000000000007</v>
      </c>
      <c r="AP30" s="66">
        <f t="shared" si="35"/>
        <v>24.000000000000004</v>
      </c>
      <c r="AQ30" s="67">
        <v>55</v>
      </c>
      <c r="AR30" s="63">
        <v>87</v>
      </c>
      <c r="AS30" s="63">
        <v>52</v>
      </c>
      <c r="AT30" s="68">
        <v>24</v>
      </c>
      <c r="AU30" s="36">
        <f t="shared" si="3"/>
        <v>2.8797246177866733</v>
      </c>
      <c r="AV30" s="36">
        <f t="shared" si="4"/>
        <v>0.58156556660297143</v>
      </c>
      <c r="AW30" s="36">
        <f t="shared" si="5"/>
        <v>5.4665634906767178</v>
      </c>
      <c r="AX30" s="36">
        <f t="shared" si="6"/>
        <v>2.179234883436084</v>
      </c>
      <c r="AZ30" s="58">
        <f t="shared" si="36"/>
        <v>13408</v>
      </c>
      <c r="BA30" s="59">
        <f t="shared" si="36"/>
        <v>5168</v>
      </c>
      <c r="BB30" s="69">
        <f t="shared" si="37"/>
        <v>38.544152744630075</v>
      </c>
      <c r="BC30" s="61">
        <v>4285</v>
      </c>
      <c r="BD30" s="62">
        <v>3627</v>
      </c>
      <c r="BE30" s="70">
        <f t="shared" si="42"/>
        <v>84.644107351225202</v>
      </c>
      <c r="BF30" s="62">
        <v>5587</v>
      </c>
      <c r="BG30" s="62">
        <v>1215</v>
      </c>
      <c r="BH30" s="70">
        <f t="shared" si="38"/>
        <v>21.746912475389298</v>
      </c>
      <c r="BI30" s="62">
        <v>3536</v>
      </c>
      <c r="BJ30" s="62">
        <v>326</v>
      </c>
      <c r="BK30" s="71">
        <f t="shared" si="39"/>
        <v>9.2194570135746616</v>
      </c>
    </row>
    <row r="31" spans="1:63" ht="18.75">
      <c r="A31" s="56">
        <v>24</v>
      </c>
      <c r="B31" s="57" t="s">
        <v>60</v>
      </c>
      <c r="C31" s="58">
        <f t="shared" si="40"/>
        <v>20681</v>
      </c>
      <c r="D31" s="59">
        <f t="shared" si="40"/>
        <v>8014</v>
      </c>
      <c r="E31" s="60">
        <f t="shared" si="7"/>
        <v>38.750543977563943</v>
      </c>
      <c r="F31" s="61">
        <v>6894</v>
      </c>
      <c r="G31" s="62">
        <v>6848</v>
      </c>
      <c r="H31" s="63">
        <f t="shared" si="41"/>
        <v>99.332753118653898</v>
      </c>
      <c r="I31" s="62">
        <v>8753</v>
      </c>
      <c r="J31" s="62">
        <v>1021</v>
      </c>
      <c r="K31" s="63">
        <f t="shared" si="8"/>
        <v>11.664572146692564</v>
      </c>
      <c r="L31" s="62">
        <v>5034</v>
      </c>
      <c r="M31" s="62">
        <v>145</v>
      </c>
      <c r="N31" s="60">
        <f t="shared" si="9"/>
        <v>2.8804131903059198</v>
      </c>
      <c r="O31" s="64">
        <f t="shared" si="10"/>
        <v>40.071894837911948</v>
      </c>
      <c r="P31" s="65">
        <f t="shared" si="11"/>
        <v>97.570931244560484</v>
      </c>
      <c r="Q31" s="65">
        <f t="shared" si="12"/>
        <v>17.426776125736481</v>
      </c>
      <c r="R31" s="66">
        <f t="shared" si="13"/>
        <v>5.3974970202622172</v>
      </c>
      <c r="S31" s="64">
        <f t="shared" si="1"/>
        <v>42.393245698259953</v>
      </c>
      <c r="T31" s="65">
        <f t="shared" si="2"/>
        <v>95.80910937046707</v>
      </c>
      <c r="U31" s="65">
        <f t="shared" si="14"/>
        <v>23.188980104780399</v>
      </c>
      <c r="V31" s="66">
        <f t="shared" si="15"/>
        <v>8.4145808502185151</v>
      </c>
      <c r="W31" s="64">
        <f t="shared" si="16"/>
        <v>44.714596558607958</v>
      </c>
      <c r="X31" s="65">
        <f t="shared" si="17"/>
        <v>94.047287496373656</v>
      </c>
      <c r="Y31" s="65">
        <f t="shared" si="18"/>
        <v>28.951184083824316</v>
      </c>
      <c r="Z31" s="66">
        <f t="shared" si="19"/>
        <v>11.431664680174812</v>
      </c>
      <c r="AA31" s="64">
        <f t="shared" si="20"/>
        <v>47.035947418955963</v>
      </c>
      <c r="AB31" s="65">
        <f t="shared" si="21"/>
        <v>92.285465622280242</v>
      </c>
      <c r="AC31" s="65">
        <f t="shared" si="22"/>
        <v>34.713388062868233</v>
      </c>
      <c r="AD31" s="66">
        <f t="shared" si="23"/>
        <v>14.448748510131109</v>
      </c>
      <c r="AE31" s="64">
        <f t="shared" si="24"/>
        <v>49.357298279303969</v>
      </c>
      <c r="AF31" s="65">
        <f t="shared" si="25"/>
        <v>90.523643748186828</v>
      </c>
      <c r="AG31" s="65">
        <f t="shared" si="26"/>
        <v>40.475592041912151</v>
      </c>
      <c r="AH31" s="66">
        <f t="shared" si="27"/>
        <v>17.465832340087406</v>
      </c>
      <c r="AI31" s="64">
        <f t="shared" si="28"/>
        <v>51.678649139651974</v>
      </c>
      <c r="AJ31" s="65">
        <f t="shared" si="29"/>
        <v>88.761821874093414</v>
      </c>
      <c r="AK31" s="65">
        <f t="shared" si="30"/>
        <v>46.237796020956068</v>
      </c>
      <c r="AL31" s="66">
        <f t="shared" si="31"/>
        <v>20.482916170043705</v>
      </c>
      <c r="AM31" s="64">
        <f t="shared" si="32"/>
        <v>54.999999999999979</v>
      </c>
      <c r="AN31" s="65">
        <f t="shared" si="33"/>
        <v>87</v>
      </c>
      <c r="AO31" s="65">
        <f t="shared" si="34"/>
        <v>51.999999999999986</v>
      </c>
      <c r="AP31" s="66">
        <f t="shared" si="35"/>
        <v>24.000000000000004</v>
      </c>
      <c r="AQ31" s="67">
        <v>55</v>
      </c>
      <c r="AR31" s="63">
        <v>87</v>
      </c>
      <c r="AS31" s="63">
        <v>52</v>
      </c>
      <c r="AT31" s="68">
        <v>24</v>
      </c>
      <c r="AU31" s="36">
        <f t="shared" si="3"/>
        <v>2.3213508603480082</v>
      </c>
      <c r="AV31" s="36">
        <f t="shared" si="4"/>
        <v>-1.761821874093414</v>
      </c>
      <c r="AW31" s="36">
        <f t="shared" si="5"/>
        <v>5.7622039790439192</v>
      </c>
      <c r="AX31" s="36">
        <f t="shared" si="6"/>
        <v>3.0170838299562974</v>
      </c>
      <c r="AZ31" s="58">
        <f t="shared" si="36"/>
        <v>20399</v>
      </c>
      <c r="BA31" s="59">
        <f t="shared" si="36"/>
        <v>8198</v>
      </c>
      <c r="BB31" s="69">
        <f t="shared" si="37"/>
        <v>40.188244521790281</v>
      </c>
      <c r="BC31" s="61">
        <v>6711</v>
      </c>
      <c r="BD31" s="62">
        <v>5846</v>
      </c>
      <c r="BE31" s="70">
        <f t="shared" si="42"/>
        <v>87.110713753538974</v>
      </c>
      <c r="BF31" s="62">
        <v>8627</v>
      </c>
      <c r="BG31" s="62">
        <v>1988</v>
      </c>
      <c r="BH31" s="70">
        <f t="shared" si="38"/>
        <v>23.043931841891734</v>
      </c>
      <c r="BI31" s="62">
        <v>5061</v>
      </c>
      <c r="BJ31" s="62">
        <v>364</v>
      </c>
      <c r="BK31" s="71">
        <f t="shared" si="39"/>
        <v>7.1922544951590588</v>
      </c>
    </row>
    <row r="32" spans="1:63" ht="18.75">
      <c r="A32" s="56">
        <v>25</v>
      </c>
      <c r="B32" s="57" t="s">
        <v>61</v>
      </c>
      <c r="C32" s="58">
        <f t="shared" si="40"/>
        <v>16023</v>
      </c>
      <c r="D32" s="59">
        <f t="shared" si="40"/>
        <v>5640</v>
      </c>
      <c r="E32" s="60">
        <f t="shared" si="7"/>
        <v>35.199400861261935</v>
      </c>
      <c r="F32" s="61">
        <v>5083</v>
      </c>
      <c r="G32" s="62">
        <v>4538</v>
      </c>
      <c r="H32" s="63">
        <f t="shared" si="41"/>
        <v>89.277985441668307</v>
      </c>
      <c r="I32" s="62">
        <v>6731</v>
      </c>
      <c r="J32" s="62">
        <v>1102</v>
      </c>
      <c r="K32" s="63">
        <f t="shared" si="8"/>
        <v>16.372010102510771</v>
      </c>
      <c r="L32" s="62">
        <v>4209</v>
      </c>
      <c r="M32" s="62">
        <v>0</v>
      </c>
      <c r="N32" s="60">
        <f t="shared" si="9"/>
        <v>0</v>
      </c>
      <c r="O32" s="64">
        <f t="shared" si="10"/>
        <v>37.028057881081658</v>
      </c>
      <c r="P32" s="65">
        <f t="shared" si="11"/>
        <v>88.952558950001404</v>
      </c>
      <c r="Q32" s="65">
        <f t="shared" si="12"/>
        <v>21.461722945009232</v>
      </c>
      <c r="R32" s="66">
        <f t="shared" si="13"/>
        <v>2.9285714285714284</v>
      </c>
      <c r="S32" s="64">
        <f t="shared" si="1"/>
        <v>39.85671490090138</v>
      </c>
      <c r="T32" s="65">
        <f t="shared" si="2"/>
        <v>88.627132458334501</v>
      </c>
      <c r="U32" s="65">
        <f t="shared" si="14"/>
        <v>26.551435787507693</v>
      </c>
      <c r="V32" s="66">
        <f t="shared" si="15"/>
        <v>6.3571428571428568</v>
      </c>
      <c r="W32" s="64">
        <f t="shared" si="16"/>
        <v>42.685371920721103</v>
      </c>
      <c r="X32" s="65">
        <f t="shared" si="17"/>
        <v>88.301705966667598</v>
      </c>
      <c r="Y32" s="65">
        <f t="shared" si="18"/>
        <v>31.641148630006153</v>
      </c>
      <c r="Z32" s="66">
        <f t="shared" si="19"/>
        <v>9.7857142857142847</v>
      </c>
      <c r="AA32" s="64">
        <f t="shared" si="20"/>
        <v>45.514028940540825</v>
      </c>
      <c r="AB32" s="65">
        <f t="shared" si="21"/>
        <v>87.976279475000695</v>
      </c>
      <c r="AC32" s="65">
        <f t="shared" si="22"/>
        <v>36.730861472504614</v>
      </c>
      <c r="AD32" s="66">
        <f t="shared" si="23"/>
        <v>13.214285714285714</v>
      </c>
      <c r="AE32" s="64">
        <f t="shared" si="24"/>
        <v>48.342685960360548</v>
      </c>
      <c r="AF32" s="65">
        <f t="shared" si="25"/>
        <v>87.650852983333792</v>
      </c>
      <c r="AG32" s="65">
        <f t="shared" si="26"/>
        <v>41.820574315003078</v>
      </c>
      <c r="AH32" s="66">
        <f t="shared" si="27"/>
        <v>16.642857142857142</v>
      </c>
      <c r="AI32" s="64">
        <f t="shared" si="28"/>
        <v>51.17134298018027</v>
      </c>
      <c r="AJ32" s="65">
        <f t="shared" si="29"/>
        <v>87.325426491666889</v>
      </c>
      <c r="AK32" s="65">
        <f t="shared" si="30"/>
        <v>46.910287157501543</v>
      </c>
      <c r="AL32" s="66">
        <f t="shared" si="31"/>
        <v>20.071428571428569</v>
      </c>
      <c r="AM32" s="64">
        <f t="shared" si="32"/>
        <v>54.999999999999993</v>
      </c>
      <c r="AN32" s="65">
        <f t="shared" si="33"/>
        <v>86.999999999999986</v>
      </c>
      <c r="AO32" s="65">
        <f t="shared" si="34"/>
        <v>52.000000000000007</v>
      </c>
      <c r="AP32" s="66">
        <f t="shared" si="35"/>
        <v>23.999999999999996</v>
      </c>
      <c r="AQ32" s="67">
        <v>55</v>
      </c>
      <c r="AR32" s="63">
        <v>87</v>
      </c>
      <c r="AS32" s="63">
        <v>52</v>
      </c>
      <c r="AT32" s="68">
        <v>24</v>
      </c>
      <c r="AU32" s="36">
        <f t="shared" si="3"/>
        <v>2.8286570198197234</v>
      </c>
      <c r="AV32" s="36">
        <f t="shared" si="4"/>
        <v>-0.32542649166690091</v>
      </c>
      <c r="AW32" s="36">
        <f t="shared" si="5"/>
        <v>5.0897128424984617</v>
      </c>
      <c r="AX32" s="36">
        <f t="shared" si="6"/>
        <v>3.4285714285714284</v>
      </c>
      <c r="AZ32" s="58">
        <f t="shared" si="36"/>
        <v>15819</v>
      </c>
      <c r="BA32" s="59">
        <f t="shared" si="36"/>
        <v>5980</v>
      </c>
      <c r="BB32" s="69">
        <f t="shared" si="37"/>
        <v>37.802642392060179</v>
      </c>
      <c r="BC32" s="61">
        <v>4999</v>
      </c>
      <c r="BD32" s="62">
        <v>4655</v>
      </c>
      <c r="BE32" s="70">
        <f t="shared" si="42"/>
        <v>93.11862372474495</v>
      </c>
      <c r="BF32" s="62">
        <v>6622</v>
      </c>
      <c r="BG32" s="62">
        <v>1116</v>
      </c>
      <c r="BH32" s="70">
        <f t="shared" si="38"/>
        <v>16.852914527333134</v>
      </c>
      <c r="BI32" s="62">
        <v>4198</v>
      </c>
      <c r="BJ32" s="62">
        <v>209</v>
      </c>
      <c r="BK32" s="71">
        <f t="shared" si="39"/>
        <v>4.9785612196283946</v>
      </c>
    </row>
    <row r="33" spans="1:63" s="121" customFormat="1" ht="18.75">
      <c r="A33" s="107">
        <v>26</v>
      </c>
      <c r="B33" s="108" t="s">
        <v>62</v>
      </c>
      <c r="C33" s="109">
        <f t="shared" si="40"/>
        <v>52597</v>
      </c>
      <c r="D33" s="110">
        <f t="shared" si="40"/>
        <v>18057</v>
      </c>
      <c r="E33" s="111">
        <f t="shared" si="7"/>
        <v>34.330855371979389</v>
      </c>
      <c r="F33" s="112">
        <v>16681</v>
      </c>
      <c r="G33" s="113">
        <v>15079</v>
      </c>
      <c r="H33" s="114">
        <f t="shared" si="41"/>
        <v>90.396259217073322</v>
      </c>
      <c r="I33" s="113">
        <v>22826</v>
      </c>
      <c r="J33" s="113">
        <v>2692</v>
      </c>
      <c r="K33" s="114">
        <f t="shared" si="8"/>
        <v>11.793568737404714</v>
      </c>
      <c r="L33" s="113">
        <v>13090</v>
      </c>
      <c r="M33" s="113">
        <v>286</v>
      </c>
      <c r="N33" s="111">
        <f t="shared" si="9"/>
        <v>2.1848739495798317</v>
      </c>
      <c r="O33" s="115">
        <f t="shared" si="10"/>
        <v>36.283590318839479</v>
      </c>
      <c r="P33" s="116">
        <f t="shared" si="11"/>
        <v>89.911079328919996</v>
      </c>
      <c r="Q33" s="116">
        <f t="shared" si="12"/>
        <v>17.537344632061185</v>
      </c>
      <c r="R33" s="117">
        <f t="shared" si="13"/>
        <v>4.801320528211285</v>
      </c>
      <c r="S33" s="115">
        <f>O33+$AU33</f>
        <v>39.23632526569957</v>
      </c>
      <c r="T33" s="116">
        <f t="shared" si="2"/>
        <v>89.425899440766671</v>
      </c>
      <c r="U33" s="116">
        <f t="shared" si="14"/>
        <v>23.281120526717654</v>
      </c>
      <c r="V33" s="117">
        <f t="shared" si="15"/>
        <v>7.9177671068427378</v>
      </c>
      <c r="W33" s="115">
        <f t="shared" si="16"/>
        <v>42.18906021255966</v>
      </c>
      <c r="X33" s="116">
        <f t="shared" si="17"/>
        <v>88.940719552613345</v>
      </c>
      <c r="Y33" s="116">
        <f t="shared" si="18"/>
        <v>29.024896421374123</v>
      </c>
      <c r="Z33" s="117">
        <f t="shared" si="19"/>
        <v>11.034213685474191</v>
      </c>
      <c r="AA33" s="115">
        <f t="shared" si="20"/>
        <v>45.14179515941975</v>
      </c>
      <c r="AB33" s="116">
        <f t="shared" si="21"/>
        <v>88.455539664460019</v>
      </c>
      <c r="AC33" s="116">
        <f t="shared" si="22"/>
        <v>34.768672316030596</v>
      </c>
      <c r="AD33" s="117">
        <f t="shared" si="23"/>
        <v>14.150660264105642</v>
      </c>
      <c r="AE33" s="115">
        <f t="shared" si="24"/>
        <v>48.094530106279841</v>
      </c>
      <c r="AF33" s="116">
        <f t="shared" si="25"/>
        <v>87.970359776306694</v>
      </c>
      <c r="AG33" s="116">
        <f t="shared" si="26"/>
        <v>40.512448210687069</v>
      </c>
      <c r="AH33" s="117">
        <f t="shared" si="27"/>
        <v>17.267106842737096</v>
      </c>
      <c r="AI33" s="115">
        <f t="shared" si="28"/>
        <v>51.047265053139931</v>
      </c>
      <c r="AJ33" s="116">
        <f t="shared" si="29"/>
        <v>87.485179888153368</v>
      </c>
      <c r="AK33" s="116">
        <f t="shared" si="30"/>
        <v>46.256224105343541</v>
      </c>
      <c r="AL33" s="117">
        <f t="shared" si="31"/>
        <v>20.38355342136855</v>
      </c>
      <c r="AM33" s="115">
        <f t="shared" si="32"/>
        <v>55.000000000000021</v>
      </c>
      <c r="AN33" s="116">
        <f t="shared" si="33"/>
        <v>87.000000000000043</v>
      </c>
      <c r="AO33" s="116">
        <f t="shared" si="34"/>
        <v>52.000000000000014</v>
      </c>
      <c r="AP33" s="117">
        <f t="shared" si="35"/>
        <v>24.000000000000004</v>
      </c>
      <c r="AQ33" s="118">
        <v>55</v>
      </c>
      <c r="AR33" s="114">
        <v>87</v>
      </c>
      <c r="AS33" s="114">
        <v>52</v>
      </c>
      <c r="AT33" s="119">
        <v>24</v>
      </c>
      <c r="AU33" s="120">
        <f t="shared" si="3"/>
        <v>2.9527349468600872</v>
      </c>
      <c r="AV33" s="120">
        <f t="shared" si="4"/>
        <v>-0.48517988815333168</v>
      </c>
      <c r="AW33" s="120">
        <f t="shared" si="5"/>
        <v>5.7437758946564701</v>
      </c>
      <c r="AX33" s="120">
        <f t="shared" si="6"/>
        <v>3.1164465786314528</v>
      </c>
      <c r="AZ33" s="109">
        <f t="shared" si="36"/>
        <v>53268</v>
      </c>
      <c r="BA33" s="110">
        <f t="shared" si="36"/>
        <v>22238</v>
      </c>
      <c r="BB33" s="122">
        <f t="shared" si="37"/>
        <v>41.747390553427948</v>
      </c>
      <c r="BC33" s="112">
        <v>16657</v>
      </c>
      <c r="BD33" s="113">
        <v>17239</v>
      </c>
      <c r="BE33" s="123">
        <f t="shared" si="42"/>
        <v>103.49402653539053</v>
      </c>
      <c r="BF33" s="113">
        <v>23245</v>
      </c>
      <c r="BG33" s="113">
        <v>4262</v>
      </c>
      <c r="BH33" s="123">
        <f t="shared" si="38"/>
        <v>18.335125833512585</v>
      </c>
      <c r="BI33" s="113">
        <v>13366</v>
      </c>
      <c r="BJ33" s="113">
        <v>737</v>
      </c>
      <c r="BK33" s="124">
        <f t="shared" si="39"/>
        <v>5.5139907227293135</v>
      </c>
    </row>
    <row r="34" spans="1:63" ht="18.75">
      <c r="A34" s="56">
        <v>27</v>
      </c>
      <c r="B34" s="57" t="s">
        <v>63</v>
      </c>
      <c r="C34" s="58">
        <f t="shared" si="40"/>
        <v>31107</v>
      </c>
      <c r="D34" s="59">
        <f t="shared" si="40"/>
        <v>12347</v>
      </c>
      <c r="E34" s="60">
        <f t="shared" si="7"/>
        <v>39.692030732632524</v>
      </c>
      <c r="F34" s="61">
        <v>9635</v>
      </c>
      <c r="G34" s="62">
        <v>6960</v>
      </c>
      <c r="H34" s="63">
        <f t="shared" si="41"/>
        <v>72.236637259989621</v>
      </c>
      <c r="I34" s="62">
        <v>13349</v>
      </c>
      <c r="J34" s="62">
        <v>4379</v>
      </c>
      <c r="K34" s="63">
        <f t="shared" si="8"/>
        <v>32.803955352460854</v>
      </c>
      <c r="L34" s="62">
        <v>8123</v>
      </c>
      <c r="M34" s="62">
        <v>1008</v>
      </c>
      <c r="N34" s="60">
        <f t="shared" si="9"/>
        <v>12.409208420534286</v>
      </c>
      <c r="O34" s="64">
        <f t="shared" si="10"/>
        <v>40.87888348511359</v>
      </c>
      <c r="P34" s="65">
        <f t="shared" si="11"/>
        <v>74.345689079991104</v>
      </c>
      <c r="Q34" s="65">
        <f t="shared" si="12"/>
        <v>35.546247444966447</v>
      </c>
      <c r="R34" s="66">
        <f t="shared" si="13"/>
        <v>13.565035789029388</v>
      </c>
      <c r="S34" s="64">
        <f t="shared" si="1"/>
        <v>43.065736237594656</v>
      </c>
      <c r="T34" s="65">
        <f t="shared" si="2"/>
        <v>76.454740899992586</v>
      </c>
      <c r="U34" s="65">
        <f t="shared" si="14"/>
        <v>38.28853953747204</v>
      </c>
      <c r="V34" s="66">
        <f t="shared" si="15"/>
        <v>15.220863157524489</v>
      </c>
      <c r="W34" s="64">
        <f t="shared" si="16"/>
        <v>45.252588990075722</v>
      </c>
      <c r="X34" s="65">
        <f t="shared" si="17"/>
        <v>78.563792719994069</v>
      </c>
      <c r="Y34" s="65">
        <f t="shared" si="18"/>
        <v>41.030831629977634</v>
      </c>
      <c r="Z34" s="66">
        <f t="shared" si="19"/>
        <v>16.876690526019591</v>
      </c>
      <c r="AA34" s="64">
        <f t="shared" si="20"/>
        <v>47.439441742556788</v>
      </c>
      <c r="AB34" s="65">
        <f t="shared" si="21"/>
        <v>80.672844539995552</v>
      </c>
      <c r="AC34" s="65">
        <f t="shared" si="22"/>
        <v>43.773123722483227</v>
      </c>
      <c r="AD34" s="66">
        <f t="shared" si="23"/>
        <v>18.532517894514694</v>
      </c>
      <c r="AE34" s="64">
        <f t="shared" si="24"/>
        <v>49.626294495037854</v>
      </c>
      <c r="AF34" s="65">
        <f t="shared" si="25"/>
        <v>82.781896359997035</v>
      </c>
      <c r="AG34" s="65">
        <f t="shared" si="26"/>
        <v>46.51541581498882</v>
      </c>
      <c r="AH34" s="66">
        <f t="shared" si="27"/>
        <v>20.188345263009797</v>
      </c>
      <c r="AI34" s="64">
        <f t="shared" si="28"/>
        <v>51.81314724751892</v>
      </c>
      <c r="AJ34" s="65">
        <f t="shared" si="29"/>
        <v>84.890948179998517</v>
      </c>
      <c r="AK34" s="65">
        <f t="shared" si="30"/>
        <v>49.257707907494414</v>
      </c>
      <c r="AL34" s="66">
        <f t="shared" si="31"/>
        <v>21.8441726315049</v>
      </c>
      <c r="AM34" s="64">
        <f t="shared" si="32"/>
        <v>54.999999999999986</v>
      </c>
      <c r="AN34" s="65">
        <f t="shared" si="33"/>
        <v>87</v>
      </c>
      <c r="AO34" s="65">
        <f t="shared" si="34"/>
        <v>52.000000000000007</v>
      </c>
      <c r="AP34" s="66">
        <f t="shared" si="35"/>
        <v>24.000000000000004</v>
      </c>
      <c r="AQ34" s="67">
        <v>55</v>
      </c>
      <c r="AR34" s="63">
        <v>87</v>
      </c>
      <c r="AS34" s="63">
        <v>52</v>
      </c>
      <c r="AT34" s="68">
        <v>24</v>
      </c>
      <c r="AU34" s="36">
        <f t="shared" si="3"/>
        <v>2.1868527524810681</v>
      </c>
      <c r="AV34" s="36">
        <f t="shared" si="4"/>
        <v>2.1090518200014827</v>
      </c>
      <c r="AW34" s="36">
        <f t="shared" si="5"/>
        <v>2.7422920925055925</v>
      </c>
      <c r="AX34" s="36">
        <f t="shared" si="6"/>
        <v>1.6558273684951019</v>
      </c>
      <c r="AZ34" s="58">
        <f t="shared" si="36"/>
        <v>30867</v>
      </c>
      <c r="BA34" s="59">
        <f t="shared" si="36"/>
        <v>12160</v>
      </c>
      <c r="BB34" s="69">
        <f t="shared" si="37"/>
        <v>39.394822950076133</v>
      </c>
      <c r="BC34" s="61">
        <v>9379</v>
      </c>
      <c r="BD34" s="62">
        <v>7293</v>
      </c>
      <c r="BE34" s="70">
        <f t="shared" si="42"/>
        <v>77.758822902228388</v>
      </c>
      <c r="BF34" s="62">
        <v>13232</v>
      </c>
      <c r="BG34" s="62">
        <v>3959</v>
      </c>
      <c r="BH34" s="70">
        <f t="shared" si="38"/>
        <v>29.919891172914149</v>
      </c>
      <c r="BI34" s="62">
        <v>8256</v>
      </c>
      <c r="BJ34" s="62">
        <v>908</v>
      </c>
      <c r="BK34" s="71">
        <f t="shared" si="39"/>
        <v>10.998062015503876</v>
      </c>
    </row>
    <row r="35" spans="1:63" ht="18.75">
      <c r="A35" s="56">
        <v>28</v>
      </c>
      <c r="B35" s="57" t="s">
        <v>64</v>
      </c>
      <c r="C35" s="58">
        <f t="shared" si="40"/>
        <v>15573</v>
      </c>
      <c r="D35" s="59">
        <f t="shared" si="40"/>
        <v>5078</v>
      </c>
      <c r="E35" s="60">
        <f t="shared" si="7"/>
        <v>32.607718487125155</v>
      </c>
      <c r="F35" s="61">
        <v>4867</v>
      </c>
      <c r="G35" s="62">
        <v>3876</v>
      </c>
      <c r="H35" s="63">
        <f t="shared" si="41"/>
        <v>79.638380932812822</v>
      </c>
      <c r="I35" s="62">
        <v>6533</v>
      </c>
      <c r="J35" s="62">
        <v>1170</v>
      </c>
      <c r="K35" s="63">
        <f t="shared" si="8"/>
        <v>17.909076993724167</v>
      </c>
      <c r="L35" s="62">
        <v>4173</v>
      </c>
      <c r="M35" s="62">
        <v>32</v>
      </c>
      <c r="N35" s="60">
        <f t="shared" si="9"/>
        <v>0.76683441169422484</v>
      </c>
      <c r="O35" s="64">
        <f t="shared" si="10"/>
        <v>34.806615846107277</v>
      </c>
      <c r="P35" s="65">
        <f t="shared" si="11"/>
        <v>80.690040799553842</v>
      </c>
      <c r="Q35" s="65">
        <f t="shared" si="12"/>
        <v>22.77920885176357</v>
      </c>
      <c r="R35" s="66">
        <f t="shared" si="13"/>
        <v>3.5858580671664786</v>
      </c>
      <c r="S35" s="64">
        <f t="shared" si="1"/>
        <v>38.0055132050894</v>
      </c>
      <c r="T35" s="65">
        <f t="shared" si="2"/>
        <v>81.741700666294861</v>
      </c>
      <c r="U35" s="65">
        <f t="shared" si="14"/>
        <v>27.649340709802974</v>
      </c>
      <c r="V35" s="66">
        <f t="shared" si="15"/>
        <v>6.9048817226387325</v>
      </c>
      <c r="W35" s="64">
        <f t="shared" si="16"/>
        <v>41.204410564071523</v>
      </c>
      <c r="X35" s="65">
        <f t="shared" si="17"/>
        <v>82.79336053303588</v>
      </c>
      <c r="Y35" s="65">
        <f t="shared" si="18"/>
        <v>32.519472567842378</v>
      </c>
      <c r="Z35" s="66">
        <f t="shared" si="19"/>
        <v>10.223905378110986</v>
      </c>
      <c r="AA35" s="64">
        <f t="shared" si="20"/>
        <v>44.403307923053646</v>
      </c>
      <c r="AB35" s="65">
        <f t="shared" si="21"/>
        <v>83.845020399776899</v>
      </c>
      <c r="AC35" s="65">
        <f t="shared" si="22"/>
        <v>37.389604425881785</v>
      </c>
      <c r="AD35" s="66">
        <f t="shared" si="23"/>
        <v>13.54292903358324</v>
      </c>
      <c r="AE35" s="64">
        <f t="shared" si="24"/>
        <v>47.602205282035769</v>
      </c>
      <c r="AF35" s="65">
        <f t="shared" si="25"/>
        <v>84.896680266517919</v>
      </c>
      <c r="AG35" s="65">
        <f t="shared" si="26"/>
        <v>42.259736283921193</v>
      </c>
      <c r="AH35" s="66">
        <f t="shared" si="27"/>
        <v>16.861952689055492</v>
      </c>
      <c r="AI35" s="64">
        <f t="shared" si="28"/>
        <v>50.801102641017891</v>
      </c>
      <c r="AJ35" s="65">
        <f t="shared" si="29"/>
        <v>85.948340133258938</v>
      </c>
      <c r="AK35" s="65">
        <f t="shared" si="30"/>
        <v>47.1298681419606</v>
      </c>
      <c r="AL35" s="66">
        <f t="shared" si="31"/>
        <v>20.180976344527746</v>
      </c>
      <c r="AM35" s="64">
        <f t="shared" si="32"/>
        <v>55.000000000000014</v>
      </c>
      <c r="AN35" s="65">
        <f t="shared" si="33"/>
        <v>86.999999999999957</v>
      </c>
      <c r="AO35" s="65">
        <f t="shared" si="34"/>
        <v>52.000000000000007</v>
      </c>
      <c r="AP35" s="66">
        <f t="shared" si="35"/>
        <v>24</v>
      </c>
      <c r="AQ35" s="67">
        <v>55</v>
      </c>
      <c r="AR35" s="63">
        <v>87</v>
      </c>
      <c r="AS35" s="63">
        <v>52</v>
      </c>
      <c r="AT35" s="68">
        <v>24</v>
      </c>
      <c r="AU35" s="36">
        <f t="shared" si="3"/>
        <v>3.1988973589821206</v>
      </c>
      <c r="AV35" s="36">
        <f t="shared" si="4"/>
        <v>1.0516598667410253</v>
      </c>
      <c r="AW35" s="36">
        <f t="shared" si="5"/>
        <v>4.8701318580394046</v>
      </c>
      <c r="AX35" s="36">
        <f t="shared" si="6"/>
        <v>3.3190236554722534</v>
      </c>
      <c r="AZ35" s="58">
        <f t="shared" si="36"/>
        <v>15386</v>
      </c>
      <c r="BA35" s="59">
        <f t="shared" si="36"/>
        <v>5785</v>
      </c>
      <c r="BB35" s="69">
        <f t="shared" si="37"/>
        <v>37.599116079552843</v>
      </c>
      <c r="BC35" s="61">
        <v>4740</v>
      </c>
      <c r="BD35" s="62">
        <v>4084</v>
      </c>
      <c r="BE35" s="70">
        <f t="shared" si="42"/>
        <v>86.160337552742618</v>
      </c>
      <c r="BF35" s="62">
        <v>6405</v>
      </c>
      <c r="BG35" s="62">
        <v>1361</v>
      </c>
      <c r="BH35" s="70">
        <f t="shared" si="38"/>
        <v>21.249024199843873</v>
      </c>
      <c r="BI35" s="62">
        <v>4241</v>
      </c>
      <c r="BJ35" s="62">
        <v>340</v>
      </c>
      <c r="BK35" s="71">
        <f t="shared" si="39"/>
        <v>8.0169771280358404</v>
      </c>
    </row>
    <row r="36" spans="1:63" ht="18.75">
      <c r="A36" s="56">
        <v>29</v>
      </c>
      <c r="B36" s="57" t="s">
        <v>65</v>
      </c>
      <c r="C36" s="58">
        <f t="shared" si="40"/>
        <v>25607</v>
      </c>
      <c r="D36" s="59">
        <f t="shared" si="40"/>
        <v>9456</v>
      </c>
      <c r="E36" s="60">
        <f t="shared" si="7"/>
        <v>36.927402663334249</v>
      </c>
      <c r="F36" s="61">
        <v>8306</v>
      </c>
      <c r="G36" s="62">
        <v>6712</v>
      </c>
      <c r="H36" s="63">
        <f t="shared" si="41"/>
        <v>80.809053696123286</v>
      </c>
      <c r="I36" s="62">
        <v>10391</v>
      </c>
      <c r="J36" s="62">
        <v>2140</v>
      </c>
      <c r="K36" s="63">
        <f t="shared" si="8"/>
        <v>20.594745452795689</v>
      </c>
      <c r="L36" s="62">
        <v>6910</v>
      </c>
      <c r="M36" s="62">
        <v>604</v>
      </c>
      <c r="N36" s="60">
        <f t="shared" si="9"/>
        <v>8.7409551374819117</v>
      </c>
      <c r="O36" s="64">
        <f t="shared" si="10"/>
        <v>38.509202282857927</v>
      </c>
      <c r="P36" s="65">
        <f t="shared" si="11"/>
        <v>81.693474596677106</v>
      </c>
      <c r="Q36" s="65">
        <f t="shared" si="12"/>
        <v>25.081210388110591</v>
      </c>
      <c r="R36" s="66">
        <f t="shared" si="13"/>
        <v>10.420818689270209</v>
      </c>
      <c r="S36" s="64">
        <f t="shared" si="1"/>
        <v>41.091001902381606</v>
      </c>
      <c r="T36" s="65">
        <f t="shared" si="2"/>
        <v>82.577895497230926</v>
      </c>
      <c r="U36" s="65">
        <f t="shared" si="14"/>
        <v>29.567675323425494</v>
      </c>
      <c r="V36" s="66">
        <f t="shared" si="15"/>
        <v>12.600682241058507</v>
      </c>
      <c r="W36" s="64">
        <f t="shared" si="16"/>
        <v>43.672801521905285</v>
      </c>
      <c r="X36" s="65">
        <f t="shared" si="17"/>
        <v>83.462316397784747</v>
      </c>
      <c r="Y36" s="65">
        <f t="shared" si="18"/>
        <v>34.054140258740397</v>
      </c>
      <c r="Z36" s="66">
        <f t="shared" si="19"/>
        <v>14.780545792846805</v>
      </c>
      <c r="AA36" s="64">
        <f t="shared" si="20"/>
        <v>46.254601141428964</v>
      </c>
      <c r="AB36" s="65">
        <f t="shared" si="21"/>
        <v>84.346737298338567</v>
      </c>
      <c r="AC36" s="65">
        <f t="shared" si="22"/>
        <v>38.540605194055296</v>
      </c>
      <c r="AD36" s="66">
        <f t="shared" si="23"/>
        <v>16.960409344635103</v>
      </c>
      <c r="AE36" s="64">
        <f t="shared" si="24"/>
        <v>48.836400760952642</v>
      </c>
      <c r="AF36" s="65">
        <f t="shared" si="25"/>
        <v>85.231158198892388</v>
      </c>
      <c r="AG36" s="65">
        <f t="shared" si="26"/>
        <v>43.027070129370195</v>
      </c>
      <c r="AH36" s="66">
        <f t="shared" si="27"/>
        <v>19.140272896423401</v>
      </c>
      <c r="AI36" s="64">
        <f t="shared" si="28"/>
        <v>51.418200380476321</v>
      </c>
      <c r="AJ36" s="65">
        <f t="shared" si="29"/>
        <v>86.115579099446208</v>
      </c>
      <c r="AK36" s="65">
        <f t="shared" si="30"/>
        <v>47.513535064685094</v>
      </c>
      <c r="AL36" s="66">
        <f t="shared" si="31"/>
        <v>21.320136448211699</v>
      </c>
      <c r="AM36" s="64">
        <f t="shared" si="32"/>
        <v>55</v>
      </c>
      <c r="AN36" s="65">
        <f t="shared" si="33"/>
        <v>87.000000000000028</v>
      </c>
      <c r="AO36" s="65">
        <f t="shared" si="34"/>
        <v>51.999999999999993</v>
      </c>
      <c r="AP36" s="66">
        <f t="shared" si="35"/>
        <v>23.999999999999996</v>
      </c>
      <c r="AQ36" s="67">
        <v>55</v>
      </c>
      <c r="AR36" s="63">
        <v>87</v>
      </c>
      <c r="AS36" s="63">
        <v>52</v>
      </c>
      <c r="AT36" s="68">
        <v>24</v>
      </c>
      <c r="AU36" s="36">
        <f t="shared" si="3"/>
        <v>2.5817996195236788</v>
      </c>
      <c r="AV36" s="36">
        <f t="shared" si="4"/>
        <v>0.88442090055381628</v>
      </c>
      <c r="AW36" s="36">
        <f t="shared" si="5"/>
        <v>4.4864649353149018</v>
      </c>
      <c r="AX36" s="36">
        <f t="shared" si="6"/>
        <v>2.1798635517882983</v>
      </c>
      <c r="AZ36" s="58">
        <f t="shared" si="36"/>
        <v>25265</v>
      </c>
      <c r="BA36" s="59">
        <f t="shared" si="36"/>
        <v>10178</v>
      </c>
      <c r="BB36" s="69">
        <f t="shared" si="37"/>
        <v>40.284979220265186</v>
      </c>
      <c r="BC36" s="61">
        <v>8085</v>
      </c>
      <c r="BD36" s="62">
        <v>6997</v>
      </c>
      <c r="BE36" s="70">
        <f t="shared" si="42"/>
        <v>86.542980828695121</v>
      </c>
      <c r="BF36" s="62">
        <v>10317</v>
      </c>
      <c r="BG36" s="62">
        <v>2545</v>
      </c>
      <c r="BH36" s="70">
        <f t="shared" si="38"/>
        <v>24.668023650285935</v>
      </c>
      <c r="BI36" s="62">
        <v>6863</v>
      </c>
      <c r="BJ36" s="62">
        <v>636</v>
      </c>
      <c r="BK36" s="71">
        <f t="shared" si="39"/>
        <v>9.2670843654378547</v>
      </c>
    </row>
    <row r="37" spans="1:63" ht="18.75">
      <c r="A37" s="56">
        <v>30</v>
      </c>
      <c r="B37" s="57" t="s">
        <v>66</v>
      </c>
      <c r="C37" s="58">
        <f t="shared" si="40"/>
        <v>21985</v>
      </c>
      <c r="D37" s="59">
        <f t="shared" si="40"/>
        <v>7168</v>
      </c>
      <c r="E37" s="60">
        <f t="shared" si="7"/>
        <v>32.604048214691836</v>
      </c>
      <c r="F37" s="61">
        <v>7341</v>
      </c>
      <c r="G37" s="62">
        <v>4840</v>
      </c>
      <c r="H37" s="63">
        <f t="shared" si="41"/>
        <v>65.931072061027109</v>
      </c>
      <c r="I37" s="62">
        <v>9224</v>
      </c>
      <c r="J37" s="62">
        <v>1764</v>
      </c>
      <c r="K37" s="63">
        <f t="shared" si="8"/>
        <v>19.124024284475283</v>
      </c>
      <c r="L37" s="62">
        <v>5420</v>
      </c>
      <c r="M37" s="62">
        <v>564</v>
      </c>
      <c r="N37" s="60">
        <f t="shared" si="9"/>
        <v>10.405904059040591</v>
      </c>
      <c r="O37" s="64">
        <f t="shared" si="10"/>
        <v>34.803469898307291</v>
      </c>
      <c r="P37" s="65">
        <f t="shared" si="11"/>
        <v>68.94091890945181</v>
      </c>
      <c r="Q37" s="65">
        <f t="shared" si="12"/>
        <v>23.820592243835957</v>
      </c>
      <c r="R37" s="66">
        <f t="shared" si="13"/>
        <v>11.847917764891935</v>
      </c>
      <c r="S37" s="64">
        <f t="shared" si="1"/>
        <v>38.002891581922746</v>
      </c>
      <c r="T37" s="65">
        <f t="shared" si="2"/>
        <v>71.950765757876511</v>
      </c>
      <c r="U37" s="65">
        <f t="shared" si="14"/>
        <v>28.517160203196632</v>
      </c>
      <c r="V37" s="66">
        <f t="shared" si="15"/>
        <v>13.78993147074328</v>
      </c>
      <c r="W37" s="64">
        <f t="shared" si="16"/>
        <v>41.202313265538201</v>
      </c>
      <c r="X37" s="65">
        <f t="shared" si="17"/>
        <v>74.960612606301211</v>
      </c>
      <c r="Y37" s="65">
        <f t="shared" si="18"/>
        <v>33.213728162557302</v>
      </c>
      <c r="Z37" s="66">
        <f t="shared" si="19"/>
        <v>15.731945176594625</v>
      </c>
      <c r="AA37" s="64">
        <f t="shared" si="20"/>
        <v>44.401734949153656</v>
      </c>
      <c r="AB37" s="65">
        <f t="shared" si="21"/>
        <v>77.970459454725912</v>
      </c>
      <c r="AC37" s="65">
        <f t="shared" si="22"/>
        <v>37.910296121917973</v>
      </c>
      <c r="AD37" s="66">
        <f t="shared" si="23"/>
        <v>17.673958882445969</v>
      </c>
      <c r="AE37" s="64">
        <f t="shared" si="24"/>
        <v>47.601156632769111</v>
      </c>
      <c r="AF37" s="65">
        <f t="shared" si="25"/>
        <v>80.980306303150613</v>
      </c>
      <c r="AG37" s="65">
        <f t="shared" si="26"/>
        <v>42.606864081278644</v>
      </c>
      <c r="AH37" s="66">
        <f t="shared" si="27"/>
        <v>19.615972588297314</v>
      </c>
      <c r="AI37" s="64">
        <f t="shared" si="28"/>
        <v>50.800578316384566</v>
      </c>
      <c r="AJ37" s="65">
        <f t="shared" si="29"/>
        <v>83.990153151575313</v>
      </c>
      <c r="AK37" s="65">
        <f t="shared" si="30"/>
        <v>47.303432040639315</v>
      </c>
      <c r="AL37" s="66">
        <f t="shared" si="31"/>
        <v>21.557986294148659</v>
      </c>
      <c r="AM37" s="64">
        <f t="shared" si="32"/>
        <v>55.000000000000021</v>
      </c>
      <c r="AN37" s="65">
        <f t="shared" si="33"/>
        <v>87.000000000000014</v>
      </c>
      <c r="AO37" s="65">
        <f t="shared" si="34"/>
        <v>51.999999999999986</v>
      </c>
      <c r="AP37" s="66">
        <f t="shared" si="35"/>
        <v>24.000000000000004</v>
      </c>
      <c r="AQ37" s="67">
        <v>55</v>
      </c>
      <c r="AR37" s="63">
        <v>87</v>
      </c>
      <c r="AS37" s="63">
        <v>52</v>
      </c>
      <c r="AT37" s="68">
        <v>24</v>
      </c>
      <c r="AU37" s="36">
        <f t="shared" si="3"/>
        <v>3.1994216836154519</v>
      </c>
      <c r="AV37" s="36">
        <f t="shared" si="4"/>
        <v>3.0098468484246985</v>
      </c>
      <c r="AW37" s="36">
        <f t="shared" si="5"/>
        <v>4.6965679593606735</v>
      </c>
      <c r="AX37" s="36">
        <f t="shared" si="6"/>
        <v>1.9420137058513443</v>
      </c>
      <c r="AZ37" s="58">
        <f t="shared" si="36"/>
        <v>21894</v>
      </c>
      <c r="BA37" s="59">
        <f t="shared" si="36"/>
        <v>8790</v>
      </c>
      <c r="BB37" s="69">
        <f t="shared" si="37"/>
        <v>40.147985749520416</v>
      </c>
      <c r="BC37" s="61">
        <v>7219</v>
      </c>
      <c r="BD37" s="62">
        <v>6318</v>
      </c>
      <c r="BE37" s="70">
        <f t="shared" si="42"/>
        <v>87.519046959412663</v>
      </c>
      <c r="BF37" s="62">
        <v>9144</v>
      </c>
      <c r="BG37" s="62">
        <v>1840</v>
      </c>
      <c r="BH37" s="70">
        <f t="shared" si="38"/>
        <v>20.122484689413824</v>
      </c>
      <c r="BI37" s="62">
        <v>5531</v>
      </c>
      <c r="BJ37" s="62">
        <v>632</v>
      </c>
      <c r="BK37" s="71">
        <f t="shared" si="39"/>
        <v>11.426505152775267</v>
      </c>
    </row>
    <row r="38" spans="1:63" ht="18.75">
      <c r="A38" s="56">
        <v>31</v>
      </c>
      <c r="B38" s="57" t="s">
        <v>67</v>
      </c>
      <c r="C38" s="58">
        <f t="shared" si="40"/>
        <v>42269</v>
      </c>
      <c r="D38" s="59">
        <f t="shared" si="40"/>
        <v>14746</v>
      </c>
      <c r="E38" s="60">
        <f t="shared" si="7"/>
        <v>34.886086730227831</v>
      </c>
      <c r="F38" s="61">
        <v>14052</v>
      </c>
      <c r="G38" s="62">
        <v>10771</v>
      </c>
      <c r="H38" s="63">
        <f t="shared" si="41"/>
        <v>76.651010532308575</v>
      </c>
      <c r="I38" s="62">
        <v>17874</v>
      </c>
      <c r="J38" s="62">
        <v>3655</v>
      </c>
      <c r="K38" s="63">
        <f t="shared" si="8"/>
        <v>20.448696430569544</v>
      </c>
      <c r="L38" s="62">
        <v>10343</v>
      </c>
      <c r="M38" s="62">
        <v>320</v>
      </c>
      <c r="N38" s="60">
        <f t="shared" si="9"/>
        <v>3.0938799187856523</v>
      </c>
      <c r="O38" s="64">
        <f t="shared" si="10"/>
        <v>36.759502911623855</v>
      </c>
      <c r="P38" s="65">
        <f t="shared" si="11"/>
        <v>78.12943759912163</v>
      </c>
      <c r="Q38" s="65">
        <f t="shared" si="12"/>
        <v>24.956025511916753</v>
      </c>
      <c r="R38" s="66">
        <f t="shared" si="13"/>
        <v>5.5804685018162736</v>
      </c>
      <c r="S38" s="64">
        <f t="shared" si="1"/>
        <v>39.632919093019879</v>
      </c>
      <c r="T38" s="65">
        <f t="shared" si="2"/>
        <v>79.607864665934684</v>
      </c>
      <c r="U38" s="65">
        <f t="shared" si="14"/>
        <v>29.463354593263961</v>
      </c>
      <c r="V38" s="66">
        <f t="shared" si="15"/>
        <v>8.5670570848468941</v>
      </c>
      <c r="W38" s="64">
        <f t="shared" si="16"/>
        <v>42.506335274415903</v>
      </c>
      <c r="X38" s="65">
        <f t="shared" si="17"/>
        <v>81.086291732747739</v>
      </c>
      <c r="Y38" s="65">
        <f t="shared" si="18"/>
        <v>33.970683674611166</v>
      </c>
      <c r="Z38" s="66">
        <f t="shared" si="19"/>
        <v>11.553645667877515</v>
      </c>
      <c r="AA38" s="64">
        <f t="shared" si="20"/>
        <v>45.379751455811927</v>
      </c>
      <c r="AB38" s="65">
        <f t="shared" si="21"/>
        <v>82.564718799560794</v>
      </c>
      <c r="AC38" s="65">
        <f t="shared" si="22"/>
        <v>38.478012755958375</v>
      </c>
      <c r="AD38" s="66">
        <f t="shared" si="23"/>
        <v>14.540234250908135</v>
      </c>
      <c r="AE38" s="64">
        <f t="shared" si="24"/>
        <v>48.253167637207952</v>
      </c>
      <c r="AF38" s="65">
        <f t="shared" si="25"/>
        <v>84.043145866373848</v>
      </c>
      <c r="AG38" s="65">
        <f t="shared" si="26"/>
        <v>42.985341837305583</v>
      </c>
      <c r="AH38" s="66">
        <f t="shared" si="27"/>
        <v>17.526822833938756</v>
      </c>
      <c r="AI38" s="64">
        <f t="shared" si="28"/>
        <v>51.126583818603976</v>
      </c>
      <c r="AJ38" s="65">
        <f t="shared" si="29"/>
        <v>85.521572933186903</v>
      </c>
      <c r="AK38" s="65">
        <f t="shared" si="30"/>
        <v>47.492670918652792</v>
      </c>
      <c r="AL38" s="66">
        <f t="shared" si="31"/>
        <v>20.513411416969376</v>
      </c>
      <c r="AM38" s="64">
        <f t="shared" si="32"/>
        <v>55</v>
      </c>
      <c r="AN38" s="65">
        <f t="shared" si="33"/>
        <v>86.999999999999957</v>
      </c>
      <c r="AO38" s="65">
        <f t="shared" si="34"/>
        <v>52</v>
      </c>
      <c r="AP38" s="66">
        <f t="shared" si="35"/>
        <v>23.999999999999996</v>
      </c>
      <c r="AQ38" s="67">
        <v>55</v>
      </c>
      <c r="AR38" s="63">
        <v>87</v>
      </c>
      <c r="AS38" s="63">
        <v>52</v>
      </c>
      <c r="AT38" s="68">
        <v>24</v>
      </c>
      <c r="AU38" s="36">
        <f t="shared" si="3"/>
        <v>2.8734161813960242</v>
      </c>
      <c r="AV38" s="36">
        <f t="shared" si="4"/>
        <v>1.4784270668130606</v>
      </c>
      <c r="AW38" s="36">
        <f t="shared" si="5"/>
        <v>4.5073290813472076</v>
      </c>
      <c r="AX38" s="36">
        <f t="shared" si="6"/>
        <v>2.9865885830306209</v>
      </c>
      <c r="AZ38" s="58">
        <f t="shared" si="36"/>
        <v>42194</v>
      </c>
      <c r="BA38" s="59">
        <f t="shared" si="36"/>
        <v>16245</v>
      </c>
      <c r="BB38" s="69">
        <f t="shared" si="37"/>
        <v>38.500734701616345</v>
      </c>
      <c r="BC38" s="61">
        <v>13855</v>
      </c>
      <c r="BD38" s="62">
        <v>11490</v>
      </c>
      <c r="BE38" s="70">
        <f t="shared" si="42"/>
        <v>82.930350054132091</v>
      </c>
      <c r="BF38" s="62">
        <v>17785</v>
      </c>
      <c r="BG38" s="62">
        <v>4128</v>
      </c>
      <c r="BH38" s="70">
        <f t="shared" si="38"/>
        <v>23.210570705650831</v>
      </c>
      <c r="BI38" s="62">
        <v>10554</v>
      </c>
      <c r="BJ38" s="62">
        <v>627</v>
      </c>
      <c r="BK38" s="71">
        <f t="shared" si="39"/>
        <v>5.9408754974417288</v>
      </c>
    </row>
    <row r="39" spans="1:63" ht="18.75">
      <c r="A39" s="56">
        <v>32</v>
      </c>
      <c r="B39" s="57" t="s">
        <v>68</v>
      </c>
      <c r="C39" s="58">
        <f t="shared" si="40"/>
        <v>67463</v>
      </c>
      <c r="D39" s="59">
        <f t="shared" si="40"/>
        <v>24960</v>
      </c>
      <c r="E39" s="60">
        <f t="shared" si="7"/>
        <v>36.998058194862374</v>
      </c>
      <c r="F39" s="61">
        <v>22656</v>
      </c>
      <c r="G39" s="62">
        <v>19498</v>
      </c>
      <c r="H39" s="63">
        <f t="shared" si="41"/>
        <v>86.061087570621467</v>
      </c>
      <c r="I39" s="62">
        <v>28251</v>
      </c>
      <c r="J39" s="62">
        <v>2949</v>
      </c>
      <c r="K39" s="63">
        <f t="shared" si="8"/>
        <v>10.438568546246151</v>
      </c>
      <c r="L39" s="62">
        <v>16556</v>
      </c>
      <c r="M39" s="62">
        <v>2513</v>
      </c>
      <c r="N39" s="60">
        <f t="shared" si="9"/>
        <v>15.17878714665378</v>
      </c>
      <c r="O39" s="64">
        <f t="shared" si="10"/>
        <v>38.569764167024893</v>
      </c>
      <c r="P39" s="65">
        <f t="shared" si="11"/>
        <v>86.195217917675549</v>
      </c>
      <c r="Q39" s="65">
        <f t="shared" si="12"/>
        <v>16.375915896782416</v>
      </c>
      <c r="R39" s="66">
        <f t="shared" si="13"/>
        <v>15.938960411417526</v>
      </c>
      <c r="S39" s="64">
        <f t="shared" si="1"/>
        <v>41.141470139187412</v>
      </c>
      <c r="T39" s="65">
        <f t="shared" si="2"/>
        <v>86.329348264729632</v>
      </c>
      <c r="U39" s="65">
        <f t="shared" si="14"/>
        <v>22.31326324731868</v>
      </c>
      <c r="V39" s="66">
        <f t="shared" si="15"/>
        <v>17.199133676181273</v>
      </c>
      <c r="W39" s="64">
        <f t="shared" si="16"/>
        <v>43.713176111349931</v>
      </c>
      <c r="X39" s="65">
        <f t="shared" si="17"/>
        <v>86.463478611783714</v>
      </c>
      <c r="Y39" s="65">
        <f t="shared" si="18"/>
        <v>28.250610597854944</v>
      </c>
      <c r="Z39" s="66">
        <f t="shared" si="19"/>
        <v>18.459306940945019</v>
      </c>
      <c r="AA39" s="64">
        <f t="shared" si="20"/>
        <v>46.28488208351245</v>
      </c>
      <c r="AB39" s="65">
        <f t="shared" si="21"/>
        <v>86.597608958837796</v>
      </c>
      <c r="AC39" s="65">
        <f t="shared" si="22"/>
        <v>34.187957948391208</v>
      </c>
      <c r="AD39" s="66">
        <f t="shared" si="23"/>
        <v>19.719480205708766</v>
      </c>
      <c r="AE39" s="64">
        <f t="shared" si="24"/>
        <v>48.856588055674969</v>
      </c>
      <c r="AF39" s="65">
        <f t="shared" si="25"/>
        <v>86.731739305891878</v>
      </c>
      <c r="AG39" s="65">
        <f t="shared" si="26"/>
        <v>40.125305298927472</v>
      </c>
      <c r="AH39" s="66">
        <f t="shared" si="27"/>
        <v>20.979653470472513</v>
      </c>
      <c r="AI39" s="64">
        <f t="shared" si="28"/>
        <v>51.428294027837488</v>
      </c>
      <c r="AJ39" s="65">
        <f t="shared" si="29"/>
        <v>86.86586965294596</v>
      </c>
      <c r="AK39" s="65">
        <f t="shared" si="30"/>
        <v>46.062652649463736</v>
      </c>
      <c r="AL39" s="66">
        <f t="shared" si="31"/>
        <v>22.23982673523626</v>
      </c>
      <c r="AM39" s="64">
        <f t="shared" si="32"/>
        <v>55.000000000000007</v>
      </c>
      <c r="AN39" s="65">
        <f t="shared" si="33"/>
        <v>87.000000000000043</v>
      </c>
      <c r="AO39" s="65">
        <f t="shared" si="34"/>
        <v>52</v>
      </c>
      <c r="AP39" s="66">
        <f t="shared" si="35"/>
        <v>24.000000000000007</v>
      </c>
      <c r="AQ39" s="67">
        <v>55</v>
      </c>
      <c r="AR39" s="63">
        <v>87</v>
      </c>
      <c r="AS39" s="63">
        <v>52</v>
      </c>
      <c r="AT39" s="68">
        <v>24</v>
      </c>
      <c r="AU39" s="36">
        <f t="shared" si="3"/>
        <v>2.5717059721625182</v>
      </c>
      <c r="AV39" s="36">
        <f t="shared" si="4"/>
        <v>0.13413034705407614</v>
      </c>
      <c r="AW39" s="36">
        <f t="shared" si="5"/>
        <v>5.9373473505362639</v>
      </c>
      <c r="AX39" s="36">
        <f t="shared" si="6"/>
        <v>1.2601732647637456</v>
      </c>
      <c r="AZ39" s="58">
        <f t="shared" si="36"/>
        <v>69242</v>
      </c>
      <c r="BA39" s="59">
        <f t="shared" si="36"/>
        <v>27179</v>
      </c>
      <c r="BB39" s="69">
        <f t="shared" si="37"/>
        <v>39.252187978394616</v>
      </c>
      <c r="BC39" s="61">
        <v>23009</v>
      </c>
      <c r="BD39" s="62">
        <v>19652</v>
      </c>
      <c r="BE39" s="70">
        <f t="shared" si="42"/>
        <v>85.410056934243116</v>
      </c>
      <c r="BF39" s="62">
        <v>29079</v>
      </c>
      <c r="BG39" s="62">
        <v>5826</v>
      </c>
      <c r="BH39" s="70">
        <f t="shared" si="38"/>
        <v>20.035076859589395</v>
      </c>
      <c r="BI39" s="62">
        <v>17154</v>
      </c>
      <c r="BJ39" s="62">
        <v>1701</v>
      </c>
      <c r="BK39" s="71">
        <f t="shared" si="39"/>
        <v>9.916054564533054</v>
      </c>
    </row>
    <row r="40" spans="1:63" ht="18.75">
      <c r="A40" s="56">
        <v>33</v>
      </c>
      <c r="B40" s="57" t="s">
        <v>69</v>
      </c>
      <c r="C40" s="58">
        <f t="shared" si="40"/>
        <v>23199</v>
      </c>
      <c r="D40" s="59">
        <f t="shared" si="40"/>
        <v>8838</v>
      </c>
      <c r="E40" s="60">
        <f t="shared" si="7"/>
        <v>38.09646967541704</v>
      </c>
      <c r="F40" s="61">
        <v>7209</v>
      </c>
      <c r="G40" s="62">
        <v>6850</v>
      </c>
      <c r="H40" s="63">
        <f t="shared" si="41"/>
        <v>95.020113746705505</v>
      </c>
      <c r="I40" s="62">
        <v>9337</v>
      </c>
      <c r="J40" s="62">
        <v>1872</v>
      </c>
      <c r="K40" s="63">
        <f t="shared" si="8"/>
        <v>20.049266359644424</v>
      </c>
      <c r="L40" s="62">
        <v>6653</v>
      </c>
      <c r="M40" s="62">
        <v>116</v>
      </c>
      <c r="N40" s="60">
        <f t="shared" si="9"/>
        <v>1.7435743273711108</v>
      </c>
      <c r="O40" s="64">
        <f t="shared" si="10"/>
        <v>39.511259721786033</v>
      </c>
      <c r="P40" s="65">
        <f t="shared" si="11"/>
        <v>93.874383211461861</v>
      </c>
      <c r="Q40" s="65">
        <f t="shared" si="12"/>
        <v>24.61365687969522</v>
      </c>
      <c r="R40" s="66">
        <f t="shared" si="13"/>
        <v>4.4230637091752385</v>
      </c>
      <c r="S40" s="64">
        <f t="shared" si="1"/>
        <v>41.926049768155025</v>
      </c>
      <c r="T40" s="65">
        <f t="shared" si="2"/>
        <v>92.728652676218218</v>
      </c>
      <c r="U40" s="65">
        <f t="shared" si="14"/>
        <v>29.178047399746017</v>
      </c>
      <c r="V40" s="66">
        <f t="shared" si="15"/>
        <v>7.6025530909793657</v>
      </c>
      <c r="W40" s="64">
        <f t="shared" si="16"/>
        <v>44.340839814524017</v>
      </c>
      <c r="X40" s="65">
        <f t="shared" si="17"/>
        <v>91.582922140974574</v>
      </c>
      <c r="Y40" s="65">
        <f t="shared" si="18"/>
        <v>33.742437919796814</v>
      </c>
      <c r="Z40" s="66">
        <f t="shared" si="19"/>
        <v>10.782042472783493</v>
      </c>
      <c r="AA40" s="64">
        <f t="shared" si="20"/>
        <v>46.755629860893009</v>
      </c>
      <c r="AB40" s="65">
        <f t="shared" si="21"/>
        <v>90.437191605730931</v>
      </c>
      <c r="AC40" s="65">
        <f t="shared" si="22"/>
        <v>38.306828439847607</v>
      </c>
      <c r="AD40" s="66">
        <f t="shared" si="23"/>
        <v>13.961531854587619</v>
      </c>
      <c r="AE40" s="64">
        <f t="shared" si="24"/>
        <v>49.170419907262001</v>
      </c>
      <c r="AF40" s="65">
        <f t="shared" si="25"/>
        <v>89.291461070487287</v>
      </c>
      <c r="AG40" s="65">
        <f t="shared" si="26"/>
        <v>42.8712189598984</v>
      </c>
      <c r="AH40" s="66">
        <f t="shared" si="27"/>
        <v>17.141021236391747</v>
      </c>
      <c r="AI40" s="64">
        <f t="shared" si="28"/>
        <v>51.585209953630994</v>
      </c>
      <c r="AJ40" s="65">
        <f t="shared" si="29"/>
        <v>88.145730535243644</v>
      </c>
      <c r="AK40" s="65">
        <f t="shared" si="30"/>
        <v>47.435609479949193</v>
      </c>
      <c r="AL40" s="66">
        <f t="shared" si="31"/>
        <v>20.320510618195875</v>
      </c>
      <c r="AM40" s="64">
        <f t="shared" si="32"/>
        <v>54.999999999999986</v>
      </c>
      <c r="AN40" s="65">
        <f t="shared" si="33"/>
        <v>87</v>
      </c>
      <c r="AO40" s="65">
        <f t="shared" si="34"/>
        <v>51.999999999999986</v>
      </c>
      <c r="AP40" s="66">
        <f t="shared" si="35"/>
        <v>24.000000000000004</v>
      </c>
      <c r="AQ40" s="67">
        <v>55</v>
      </c>
      <c r="AR40" s="63">
        <v>87</v>
      </c>
      <c r="AS40" s="63">
        <v>52</v>
      </c>
      <c r="AT40" s="68">
        <v>24</v>
      </c>
      <c r="AU40" s="36">
        <f t="shared" si="3"/>
        <v>2.4147900463689944</v>
      </c>
      <c r="AV40" s="36">
        <f t="shared" si="4"/>
        <v>-1.1457305352436435</v>
      </c>
      <c r="AW40" s="36">
        <f t="shared" si="5"/>
        <v>4.5643905200507966</v>
      </c>
      <c r="AX40" s="36">
        <f t="shared" si="6"/>
        <v>3.1794893818041272</v>
      </c>
      <c r="AZ40" s="58">
        <f t="shared" si="36"/>
        <v>22879</v>
      </c>
      <c r="BA40" s="59">
        <f t="shared" si="36"/>
        <v>9010</v>
      </c>
      <c r="BB40" s="69">
        <f t="shared" si="37"/>
        <v>39.381091830936668</v>
      </c>
      <c r="BC40" s="61">
        <v>7036</v>
      </c>
      <c r="BD40" s="62">
        <v>6567</v>
      </c>
      <c r="BE40" s="70">
        <f t="shared" si="42"/>
        <v>93.334280841387155</v>
      </c>
      <c r="BF40" s="62">
        <v>9128</v>
      </c>
      <c r="BG40" s="62">
        <v>1946</v>
      </c>
      <c r="BH40" s="70">
        <f t="shared" si="38"/>
        <v>21.319018404907975</v>
      </c>
      <c r="BI40" s="62">
        <v>6715</v>
      </c>
      <c r="BJ40" s="62">
        <v>497</v>
      </c>
      <c r="BK40" s="71">
        <f t="shared" si="39"/>
        <v>7.4013402829486221</v>
      </c>
    </row>
    <row r="41" spans="1:63" ht="18.75">
      <c r="A41" s="56">
        <v>34</v>
      </c>
      <c r="B41" s="57" t="s">
        <v>70</v>
      </c>
      <c r="C41" s="58">
        <f t="shared" si="40"/>
        <v>15034</v>
      </c>
      <c r="D41" s="59">
        <f t="shared" si="40"/>
        <v>5832</v>
      </c>
      <c r="E41" s="60">
        <f t="shared" si="7"/>
        <v>38.792071305041901</v>
      </c>
      <c r="F41" s="61">
        <v>5055</v>
      </c>
      <c r="G41" s="62">
        <v>4505</v>
      </c>
      <c r="H41" s="63">
        <f t="shared" si="41"/>
        <v>89.119683481701287</v>
      </c>
      <c r="I41" s="62">
        <v>6436</v>
      </c>
      <c r="J41" s="62">
        <v>1047</v>
      </c>
      <c r="K41" s="63">
        <f t="shared" si="8"/>
        <v>16.267868241143567</v>
      </c>
      <c r="L41" s="62">
        <v>3543</v>
      </c>
      <c r="M41" s="62">
        <v>280</v>
      </c>
      <c r="N41" s="60">
        <f t="shared" si="9"/>
        <v>7.9029071408410951</v>
      </c>
      <c r="O41" s="64">
        <f t="shared" si="10"/>
        <v>40.107489690035912</v>
      </c>
      <c r="P41" s="65">
        <f t="shared" si="11"/>
        <v>88.816871555743958</v>
      </c>
      <c r="Q41" s="65">
        <f t="shared" si="12"/>
        <v>21.372458492408771</v>
      </c>
      <c r="R41" s="66">
        <f t="shared" si="13"/>
        <v>9.7024918350066525</v>
      </c>
      <c r="S41" s="64">
        <f t="shared" si="1"/>
        <v>42.422908075029923</v>
      </c>
      <c r="T41" s="65">
        <f t="shared" si="2"/>
        <v>88.51405962978663</v>
      </c>
      <c r="U41" s="65">
        <f t="shared" si="14"/>
        <v>26.477048743673976</v>
      </c>
      <c r="V41" s="66">
        <f t="shared" si="15"/>
        <v>12.002076529172211</v>
      </c>
      <c r="W41" s="64">
        <f t="shared" si="16"/>
        <v>44.738326460023934</v>
      </c>
      <c r="X41" s="65">
        <f t="shared" si="17"/>
        <v>88.211247703829301</v>
      </c>
      <c r="Y41" s="65">
        <f t="shared" si="18"/>
        <v>31.58163899493918</v>
      </c>
      <c r="Z41" s="66">
        <f t="shared" si="19"/>
        <v>14.301661223337769</v>
      </c>
      <c r="AA41" s="64">
        <f t="shared" si="20"/>
        <v>47.053744845017945</v>
      </c>
      <c r="AB41" s="65">
        <f t="shared" si="21"/>
        <v>87.908435777871972</v>
      </c>
      <c r="AC41" s="65">
        <f t="shared" si="22"/>
        <v>36.686229246204384</v>
      </c>
      <c r="AD41" s="66">
        <f t="shared" si="23"/>
        <v>16.601245917503327</v>
      </c>
      <c r="AE41" s="64">
        <f t="shared" si="24"/>
        <v>49.369163230011957</v>
      </c>
      <c r="AF41" s="65">
        <f t="shared" si="25"/>
        <v>87.605623851914643</v>
      </c>
      <c r="AG41" s="65">
        <f t="shared" si="26"/>
        <v>41.790819497469592</v>
      </c>
      <c r="AH41" s="66">
        <f t="shared" si="27"/>
        <v>18.900830611668884</v>
      </c>
      <c r="AI41" s="64">
        <f t="shared" si="28"/>
        <v>51.684581615005968</v>
      </c>
      <c r="AJ41" s="65">
        <f t="shared" si="29"/>
        <v>87.302811925957315</v>
      </c>
      <c r="AK41" s="65">
        <f t="shared" si="30"/>
        <v>46.895409748734799</v>
      </c>
      <c r="AL41" s="66">
        <f t="shared" si="31"/>
        <v>21.20041530583444</v>
      </c>
      <c r="AM41" s="64">
        <f t="shared" si="32"/>
        <v>54.999999999999979</v>
      </c>
      <c r="AN41" s="65">
        <f t="shared" si="33"/>
        <v>86.999999999999986</v>
      </c>
      <c r="AO41" s="65">
        <f t="shared" si="34"/>
        <v>52.000000000000007</v>
      </c>
      <c r="AP41" s="66">
        <f t="shared" si="35"/>
        <v>23.999999999999996</v>
      </c>
      <c r="AQ41" s="67">
        <v>55</v>
      </c>
      <c r="AR41" s="63">
        <v>87</v>
      </c>
      <c r="AS41" s="63">
        <v>52</v>
      </c>
      <c r="AT41" s="68">
        <v>24</v>
      </c>
      <c r="AU41" s="36">
        <f t="shared" si="3"/>
        <v>2.3154183849940142</v>
      </c>
      <c r="AV41" s="36">
        <f t="shared" si="4"/>
        <v>-0.3028119259573267</v>
      </c>
      <c r="AW41" s="36">
        <f t="shared" si="5"/>
        <v>5.104590251265205</v>
      </c>
      <c r="AX41" s="36">
        <f t="shared" si="6"/>
        <v>2.2995846941655578</v>
      </c>
      <c r="AZ41" s="58">
        <f t="shared" si="36"/>
        <v>15135</v>
      </c>
      <c r="BA41" s="59">
        <f t="shared" si="36"/>
        <v>6077</v>
      </c>
      <c r="BB41" s="69">
        <f t="shared" si="37"/>
        <v>40.15196564255038</v>
      </c>
      <c r="BC41" s="61">
        <v>4935</v>
      </c>
      <c r="BD41" s="62">
        <v>4334</v>
      </c>
      <c r="BE41" s="70">
        <f t="shared" si="42"/>
        <v>87.82168186423506</v>
      </c>
      <c r="BF41" s="62">
        <v>6555</v>
      </c>
      <c r="BG41" s="62">
        <v>1387</v>
      </c>
      <c r="BH41" s="70">
        <f t="shared" si="38"/>
        <v>21.159420289855071</v>
      </c>
      <c r="BI41" s="62">
        <v>3645</v>
      </c>
      <c r="BJ41" s="62">
        <v>356</v>
      </c>
      <c r="BK41" s="71">
        <f t="shared" si="39"/>
        <v>9.7668038408779143</v>
      </c>
    </row>
    <row r="42" spans="1:63" ht="18.75">
      <c r="A42" s="56">
        <v>35</v>
      </c>
      <c r="B42" s="57" t="s">
        <v>71</v>
      </c>
      <c r="C42" s="58">
        <f t="shared" si="40"/>
        <v>13854</v>
      </c>
      <c r="D42" s="59">
        <f t="shared" si="40"/>
        <v>5308</v>
      </c>
      <c r="E42" s="60">
        <f t="shared" si="7"/>
        <v>38.313844377075213</v>
      </c>
      <c r="F42" s="61">
        <v>4044</v>
      </c>
      <c r="G42" s="62">
        <v>4572</v>
      </c>
      <c r="H42" s="63">
        <f t="shared" si="41"/>
        <v>113.05637982195846</v>
      </c>
      <c r="I42" s="62">
        <v>5900</v>
      </c>
      <c r="J42" s="62">
        <v>570</v>
      </c>
      <c r="K42" s="63">
        <f t="shared" si="8"/>
        <v>9.6610169491525433</v>
      </c>
      <c r="L42" s="62">
        <v>3910</v>
      </c>
      <c r="M42" s="62">
        <v>166</v>
      </c>
      <c r="N42" s="60">
        <f t="shared" si="9"/>
        <v>4.2455242966751916</v>
      </c>
      <c r="O42" s="64">
        <f t="shared" si="10"/>
        <v>39.697580894635898</v>
      </c>
      <c r="P42" s="65">
        <f t="shared" si="11"/>
        <v>109.33403984739296</v>
      </c>
      <c r="Q42" s="65">
        <f t="shared" si="12"/>
        <v>15.70944309927361</v>
      </c>
      <c r="R42" s="66">
        <f t="shared" si="13"/>
        <v>6.5675922542930216</v>
      </c>
      <c r="S42" s="64">
        <f t="shared" si="1"/>
        <v>42.081317412196583</v>
      </c>
      <c r="T42" s="65">
        <f t="shared" si="2"/>
        <v>105.61169987282746</v>
      </c>
      <c r="U42" s="65">
        <f t="shared" si="14"/>
        <v>21.757869249394677</v>
      </c>
      <c r="V42" s="66">
        <f t="shared" si="15"/>
        <v>9.3896602119108508</v>
      </c>
      <c r="W42" s="64">
        <f t="shared" si="16"/>
        <v>44.465053929757268</v>
      </c>
      <c r="X42" s="65">
        <f t="shared" si="17"/>
        <v>101.88935989826196</v>
      </c>
      <c r="Y42" s="65">
        <f t="shared" si="18"/>
        <v>27.806295399515744</v>
      </c>
      <c r="Z42" s="66">
        <f t="shared" si="19"/>
        <v>12.21172816952868</v>
      </c>
      <c r="AA42" s="64">
        <f t="shared" si="20"/>
        <v>46.848790447317953</v>
      </c>
      <c r="AB42" s="65">
        <f t="shared" si="21"/>
        <v>98.167019923696458</v>
      </c>
      <c r="AC42" s="65">
        <f t="shared" si="22"/>
        <v>33.854721549636807</v>
      </c>
      <c r="AD42" s="66">
        <f t="shared" si="23"/>
        <v>15.033796127146509</v>
      </c>
      <c r="AE42" s="64">
        <f t="shared" si="24"/>
        <v>49.232526964878637</v>
      </c>
      <c r="AF42" s="65">
        <f t="shared" si="25"/>
        <v>94.444679949130958</v>
      </c>
      <c r="AG42" s="65">
        <f t="shared" si="26"/>
        <v>39.903147699757874</v>
      </c>
      <c r="AH42" s="66">
        <f t="shared" si="27"/>
        <v>17.855864084764338</v>
      </c>
      <c r="AI42" s="64">
        <f t="shared" si="28"/>
        <v>51.616263482439322</v>
      </c>
      <c r="AJ42" s="65">
        <f t="shared" si="29"/>
        <v>90.722339974565458</v>
      </c>
      <c r="AK42" s="65">
        <f t="shared" si="30"/>
        <v>45.95157384987894</v>
      </c>
      <c r="AL42" s="66">
        <f t="shared" si="31"/>
        <v>20.677932042382167</v>
      </c>
      <c r="AM42" s="64">
        <f t="shared" si="32"/>
        <v>55.000000000000007</v>
      </c>
      <c r="AN42" s="65">
        <f t="shared" si="33"/>
        <v>86.999999999999957</v>
      </c>
      <c r="AO42" s="65">
        <f t="shared" si="34"/>
        <v>52.000000000000007</v>
      </c>
      <c r="AP42" s="66">
        <f t="shared" si="35"/>
        <v>23.999999999999996</v>
      </c>
      <c r="AQ42" s="67">
        <v>55</v>
      </c>
      <c r="AR42" s="63">
        <v>87</v>
      </c>
      <c r="AS42" s="63">
        <v>52</v>
      </c>
      <c r="AT42" s="68">
        <v>24</v>
      </c>
      <c r="AU42" s="36">
        <f t="shared" si="3"/>
        <v>2.3837365175606839</v>
      </c>
      <c r="AV42" s="36">
        <f t="shared" si="4"/>
        <v>-3.7223399745654939</v>
      </c>
      <c r="AW42" s="36">
        <f t="shared" si="5"/>
        <v>6.0484261501210659</v>
      </c>
      <c r="AX42" s="36">
        <f t="shared" si="6"/>
        <v>2.8220679576178296</v>
      </c>
      <c r="AZ42" s="58">
        <f t="shared" si="36"/>
        <v>13607</v>
      </c>
      <c r="BA42" s="59">
        <f t="shared" si="36"/>
        <v>5330</v>
      </c>
      <c r="BB42" s="69">
        <f t="shared" si="37"/>
        <v>39.171014918791798</v>
      </c>
      <c r="BC42" s="61">
        <v>3988</v>
      </c>
      <c r="BD42" s="62">
        <v>3972</v>
      </c>
      <c r="BE42" s="70">
        <f t="shared" si="42"/>
        <v>99.598796389167504</v>
      </c>
      <c r="BF42" s="62">
        <v>5643</v>
      </c>
      <c r="BG42" s="62">
        <v>1114</v>
      </c>
      <c r="BH42" s="70">
        <f t="shared" si="38"/>
        <v>19.74127237285132</v>
      </c>
      <c r="BI42" s="62">
        <v>3976</v>
      </c>
      <c r="BJ42" s="62">
        <v>244</v>
      </c>
      <c r="BK42" s="71">
        <f t="shared" si="39"/>
        <v>6.1368209255533195</v>
      </c>
    </row>
    <row r="43" spans="1:63" ht="18.75">
      <c r="A43" s="56">
        <v>36</v>
      </c>
      <c r="B43" s="57" t="s">
        <v>72</v>
      </c>
      <c r="C43" s="58">
        <f t="shared" si="40"/>
        <v>14263</v>
      </c>
      <c r="D43" s="59">
        <f t="shared" si="40"/>
        <v>4995</v>
      </c>
      <c r="E43" s="60">
        <f t="shared" si="7"/>
        <v>35.020682885788403</v>
      </c>
      <c r="F43" s="61">
        <v>4801</v>
      </c>
      <c r="G43" s="62">
        <v>3959</v>
      </c>
      <c r="H43" s="63">
        <f t="shared" si="41"/>
        <v>82.461987086023754</v>
      </c>
      <c r="I43" s="62">
        <v>5787</v>
      </c>
      <c r="J43" s="62">
        <v>933</v>
      </c>
      <c r="K43" s="63">
        <f t="shared" si="8"/>
        <v>16.122343182996371</v>
      </c>
      <c r="L43" s="62">
        <v>3675</v>
      </c>
      <c r="M43" s="62">
        <v>103</v>
      </c>
      <c r="N43" s="60">
        <f t="shared" si="9"/>
        <v>2.8027210884353742</v>
      </c>
      <c r="O43" s="64">
        <f t="shared" si="10"/>
        <v>36.874871044961488</v>
      </c>
      <c r="P43" s="65">
        <f t="shared" si="11"/>
        <v>83.110274645163216</v>
      </c>
      <c r="Q43" s="65">
        <f t="shared" si="12"/>
        <v>21.247722728282604</v>
      </c>
      <c r="R43" s="66">
        <f t="shared" si="13"/>
        <v>5.3309037900874632</v>
      </c>
      <c r="S43" s="64">
        <f t="shared" si="1"/>
        <v>39.729059204134572</v>
      </c>
      <c r="T43" s="65">
        <f t="shared" si="2"/>
        <v>83.758562204302677</v>
      </c>
      <c r="U43" s="65">
        <f t="shared" si="14"/>
        <v>26.373102273568836</v>
      </c>
      <c r="V43" s="66">
        <f t="shared" si="15"/>
        <v>8.3590864917395535</v>
      </c>
      <c r="W43" s="64">
        <f t="shared" si="16"/>
        <v>42.583247363307656</v>
      </c>
      <c r="X43" s="65">
        <f t="shared" si="17"/>
        <v>84.406849763442139</v>
      </c>
      <c r="Y43" s="65">
        <f t="shared" si="18"/>
        <v>31.498481818855069</v>
      </c>
      <c r="Z43" s="66">
        <f t="shared" si="19"/>
        <v>11.387269193391642</v>
      </c>
      <c r="AA43" s="64">
        <f t="shared" si="20"/>
        <v>45.43743552248074</v>
      </c>
      <c r="AB43" s="65">
        <f t="shared" si="21"/>
        <v>85.055137322581601</v>
      </c>
      <c r="AC43" s="65">
        <f t="shared" si="22"/>
        <v>36.623861364141298</v>
      </c>
      <c r="AD43" s="66">
        <f t="shared" si="23"/>
        <v>14.415451895043731</v>
      </c>
      <c r="AE43" s="64">
        <f t="shared" si="24"/>
        <v>48.291623681653824</v>
      </c>
      <c r="AF43" s="65">
        <f t="shared" si="25"/>
        <v>85.703424881721062</v>
      </c>
      <c r="AG43" s="65">
        <f t="shared" si="26"/>
        <v>41.749240909427527</v>
      </c>
      <c r="AH43" s="66">
        <f t="shared" si="27"/>
        <v>17.443634596695819</v>
      </c>
      <c r="AI43" s="64">
        <f t="shared" si="28"/>
        <v>51.145811840826909</v>
      </c>
      <c r="AJ43" s="65">
        <f t="shared" si="29"/>
        <v>86.351712440860524</v>
      </c>
      <c r="AK43" s="65">
        <f t="shared" si="30"/>
        <v>46.874620454713757</v>
      </c>
      <c r="AL43" s="66">
        <f t="shared" si="31"/>
        <v>20.471817298347908</v>
      </c>
      <c r="AM43" s="64">
        <f t="shared" si="32"/>
        <v>54.999999999999993</v>
      </c>
      <c r="AN43" s="65">
        <f t="shared" si="33"/>
        <v>86.999999999999986</v>
      </c>
      <c r="AO43" s="65">
        <f t="shared" si="34"/>
        <v>51.999999999999986</v>
      </c>
      <c r="AP43" s="66">
        <f t="shared" si="35"/>
        <v>23.999999999999996</v>
      </c>
      <c r="AQ43" s="67">
        <v>55</v>
      </c>
      <c r="AR43" s="63">
        <v>87</v>
      </c>
      <c r="AS43" s="63">
        <v>52</v>
      </c>
      <c r="AT43" s="68">
        <v>24</v>
      </c>
      <c r="AU43" s="36">
        <f t="shared" si="3"/>
        <v>2.8541881591730851</v>
      </c>
      <c r="AV43" s="36">
        <f t="shared" si="4"/>
        <v>0.64828755913946368</v>
      </c>
      <c r="AW43" s="36">
        <f t="shared" si="5"/>
        <v>5.1253795452862319</v>
      </c>
      <c r="AX43" s="36">
        <f>(AT43-N43)/7</f>
        <v>3.0281827016520895</v>
      </c>
      <c r="AZ43" s="58">
        <f t="shared" si="36"/>
        <v>14042</v>
      </c>
      <c r="BA43" s="59">
        <f t="shared" si="36"/>
        <v>5729</v>
      </c>
      <c r="BB43" s="69">
        <f t="shared" si="37"/>
        <v>40.799031476997577</v>
      </c>
      <c r="BC43" s="61">
        <v>4674</v>
      </c>
      <c r="BD43" s="62">
        <v>4223</v>
      </c>
      <c r="BE43" s="70">
        <f t="shared" si="42"/>
        <v>90.350877192982466</v>
      </c>
      <c r="BF43" s="62">
        <v>5664</v>
      </c>
      <c r="BG43" s="62">
        <v>1214</v>
      </c>
      <c r="BH43" s="70">
        <f t="shared" si="38"/>
        <v>21.433615819209038</v>
      </c>
      <c r="BI43" s="62">
        <v>3704</v>
      </c>
      <c r="BJ43" s="62">
        <v>292</v>
      </c>
      <c r="BK43" s="71">
        <f t="shared" si="39"/>
        <v>7.8833693304535641</v>
      </c>
    </row>
    <row r="44" spans="1:63" ht="19.5" thickBot="1">
      <c r="A44" s="88">
        <v>37</v>
      </c>
      <c r="B44" s="73" t="s">
        <v>73</v>
      </c>
      <c r="C44" s="74">
        <f t="shared" si="40"/>
        <v>18226</v>
      </c>
      <c r="D44" s="75">
        <f t="shared" si="40"/>
        <v>5444</v>
      </c>
      <c r="E44" s="76">
        <f t="shared" si="7"/>
        <v>29.869417315922309</v>
      </c>
      <c r="F44" s="77">
        <v>5114</v>
      </c>
      <c r="G44" s="78">
        <v>3987</v>
      </c>
      <c r="H44" s="79">
        <f t="shared" si="41"/>
        <v>77.962456003128665</v>
      </c>
      <c r="I44" s="78">
        <v>7062</v>
      </c>
      <c r="J44" s="78">
        <v>1451</v>
      </c>
      <c r="K44" s="79">
        <f t="shared" si="8"/>
        <v>20.546587369017274</v>
      </c>
      <c r="L44" s="78">
        <v>6050</v>
      </c>
      <c r="M44" s="78">
        <v>6</v>
      </c>
      <c r="N44" s="76">
        <f t="shared" si="9"/>
        <v>9.9173553719008267E-2</v>
      </c>
      <c r="O44" s="80">
        <f t="shared" si="10"/>
        <v>32.459500556504835</v>
      </c>
      <c r="P44" s="81">
        <f>H44+$AV44</f>
        <v>79.253533716967425</v>
      </c>
      <c r="Q44" s="81">
        <f>K44+$AW44</f>
        <v>25.039932030586236</v>
      </c>
      <c r="R44" s="82">
        <f t="shared" si="13"/>
        <v>3.0135773317591501</v>
      </c>
      <c r="S44" s="80">
        <f t="shared" si="1"/>
        <v>36.049583797087365</v>
      </c>
      <c r="T44" s="81">
        <f t="shared" si="2"/>
        <v>80.544611430806185</v>
      </c>
      <c r="U44" s="81">
        <f t="shared" si="14"/>
        <v>29.533276692155198</v>
      </c>
      <c r="V44" s="82">
        <f t="shared" si="15"/>
        <v>6.4279811097992923</v>
      </c>
      <c r="W44" s="80">
        <f t="shared" si="16"/>
        <v>39.639667037669895</v>
      </c>
      <c r="X44" s="81">
        <f t="shared" si="17"/>
        <v>81.835689144644945</v>
      </c>
      <c r="Y44" s="81">
        <f t="shared" si="18"/>
        <v>34.02662135372416</v>
      </c>
      <c r="Z44" s="82">
        <f t="shared" si="19"/>
        <v>9.8423848878394331</v>
      </c>
      <c r="AA44" s="80">
        <f t="shared" si="20"/>
        <v>43.229750278252425</v>
      </c>
      <c r="AB44" s="81">
        <f t="shared" si="21"/>
        <v>83.126766858483705</v>
      </c>
      <c r="AC44" s="81">
        <f t="shared" si="22"/>
        <v>38.519966015293122</v>
      </c>
      <c r="AD44" s="82">
        <f t="shared" si="23"/>
        <v>13.256788665879576</v>
      </c>
      <c r="AE44" s="80">
        <f t="shared" si="24"/>
        <v>46.819833518834955</v>
      </c>
      <c r="AF44" s="81">
        <f t="shared" si="25"/>
        <v>84.417844572322466</v>
      </c>
      <c r="AG44" s="81">
        <f t="shared" si="26"/>
        <v>43.013310676862083</v>
      </c>
      <c r="AH44" s="82">
        <f t="shared" si="27"/>
        <v>16.671192443919718</v>
      </c>
      <c r="AI44" s="80">
        <f t="shared" si="28"/>
        <v>50.409916759417484</v>
      </c>
      <c r="AJ44" s="81">
        <f t="shared" si="29"/>
        <v>85.708922286161226</v>
      </c>
      <c r="AK44" s="81">
        <f t="shared" si="30"/>
        <v>47.506655338431045</v>
      </c>
      <c r="AL44" s="82">
        <f t="shared" si="31"/>
        <v>20.085596221959861</v>
      </c>
      <c r="AM44" s="80">
        <f t="shared" si="32"/>
        <v>55.000000000000014</v>
      </c>
      <c r="AN44" s="81">
        <f>AJ44+$AV44</f>
        <v>86.999999999999986</v>
      </c>
      <c r="AO44" s="81">
        <f>AK44+$AW44</f>
        <v>52.000000000000007</v>
      </c>
      <c r="AP44" s="82">
        <f t="shared" si="35"/>
        <v>24.000000000000004</v>
      </c>
      <c r="AQ44" s="83">
        <v>55</v>
      </c>
      <c r="AR44" s="79">
        <v>87</v>
      </c>
      <c r="AS44" s="79">
        <v>52</v>
      </c>
      <c r="AT44" s="84">
        <v>24</v>
      </c>
      <c r="AU44" s="36">
        <f t="shared" si="3"/>
        <v>3.5900832405825271</v>
      </c>
      <c r="AV44" s="36">
        <f t="shared" si="4"/>
        <v>1.2910777138387621</v>
      </c>
      <c r="AW44" s="36">
        <f t="shared" si="5"/>
        <v>4.493344661568961</v>
      </c>
      <c r="AX44" s="36">
        <f t="shared" si="6"/>
        <v>3.4144037780401417</v>
      </c>
      <c r="AZ44" s="74">
        <f t="shared" si="36"/>
        <v>17911</v>
      </c>
      <c r="BA44" s="75">
        <f t="shared" si="36"/>
        <v>6745</v>
      </c>
      <c r="BB44" s="85">
        <f t="shared" si="37"/>
        <v>37.658422198648879</v>
      </c>
      <c r="BC44" s="77">
        <v>4998</v>
      </c>
      <c r="BD44" s="78">
        <v>4618</v>
      </c>
      <c r="BE44" s="86">
        <f t="shared" si="42"/>
        <v>92.396958783513412</v>
      </c>
      <c r="BF44" s="78">
        <v>6865</v>
      </c>
      <c r="BG44" s="78">
        <v>1705</v>
      </c>
      <c r="BH44" s="86">
        <f t="shared" si="38"/>
        <v>24.836125273124544</v>
      </c>
      <c r="BI44" s="78">
        <v>6048</v>
      </c>
      <c r="BJ44" s="78">
        <v>422</v>
      </c>
      <c r="BK44" s="87">
        <f t="shared" si="39"/>
        <v>6.9775132275132279</v>
      </c>
    </row>
    <row r="45" spans="1:63" s="99" customFormat="1" ht="21" hidden="1" outlineLevel="1" thickBot="1">
      <c r="A45" s="24"/>
      <c r="B45" s="89" t="s">
        <v>33</v>
      </c>
      <c r="C45" s="90">
        <f>SUM(C8:C44)</f>
        <v>2980051</v>
      </c>
      <c r="D45" s="91">
        <f>SUM(D8:D44)</f>
        <v>1013173</v>
      </c>
      <c r="E45" s="92">
        <f>D45/C45*100</f>
        <v>33.998512106000874</v>
      </c>
      <c r="F45" s="93">
        <f>SUM(F8:F44)</f>
        <v>949587</v>
      </c>
      <c r="G45" s="94">
        <f>SUM(G8:G44)</f>
        <v>797169</v>
      </c>
      <c r="H45" s="95">
        <f t="shared" si="41"/>
        <v>83.949022048532669</v>
      </c>
      <c r="I45" s="94">
        <f>SUM(I8:I44)</f>
        <v>1276858</v>
      </c>
      <c r="J45" s="94">
        <f>SUM(J8:J44)</f>
        <v>188176</v>
      </c>
      <c r="K45" s="95">
        <f>J45/I45*100</f>
        <v>14.737425774831658</v>
      </c>
      <c r="L45" s="94">
        <f>SUM(L8:L44)</f>
        <v>753606</v>
      </c>
      <c r="M45" s="94">
        <f>SUM(M8:M44)</f>
        <v>27828</v>
      </c>
      <c r="N45" s="96">
        <f>M45/L45*100</f>
        <v>3.6926457591898152</v>
      </c>
      <c r="O45" s="97">
        <f>E45+$AU45-1</f>
        <v>35.998724662286463</v>
      </c>
      <c r="P45" s="95">
        <f>H45+$AV45</f>
        <v>84.384876041599426</v>
      </c>
      <c r="Q45" s="95">
        <f>K45+$AW45</f>
        <v>20.06065066414142</v>
      </c>
      <c r="R45" s="96">
        <f>N45+$AX45-0.5</f>
        <v>6.0936963650198415</v>
      </c>
      <c r="S45" s="97">
        <f t="shared" si="1"/>
        <v>38.998937218572053</v>
      </c>
      <c r="T45" s="95">
        <f t="shared" si="2"/>
        <v>84.820730034666184</v>
      </c>
      <c r="U45" s="95">
        <f t="shared" si="14"/>
        <v>25.383875553451183</v>
      </c>
      <c r="V45" s="96">
        <f t="shared" si="15"/>
        <v>8.9947469708498673</v>
      </c>
      <c r="W45" s="97">
        <f t="shared" si="16"/>
        <v>41.999149774857642</v>
      </c>
      <c r="X45" s="95">
        <f t="shared" si="17"/>
        <v>85.256584027732941</v>
      </c>
      <c r="Y45" s="95">
        <f t="shared" si="18"/>
        <v>30.707100442760947</v>
      </c>
      <c r="Z45" s="96">
        <f t="shared" si="19"/>
        <v>11.895797576679893</v>
      </c>
      <c r="AA45" s="97">
        <f t="shared" si="20"/>
        <v>44.999362331143232</v>
      </c>
      <c r="AB45" s="95">
        <f t="shared" si="21"/>
        <v>85.692438020799699</v>
      </c>
      <c r="AC45" s="95">
        <f t="shared" si="22"/>
        <v>36.03032533207071</v>
      </c>
      <c r="AD45" s="96">
        <f t="shared" si="23"/>
        <v>14.796848182509919</v>
      </c>
      <c r="AE45" s="97">
        <f t="shared" si="24"/>
        <v>47.999574887428821</v>
      </c>
      <c r="AF45" s="95">
        <f t="shared" si="25"/>
        <v>86.128292013866457</v>
      </c>
      <c r="AG45" s="95">
        <f t="shared" si="26"/>
        <v>41.353550221380473</v>
      </c>
      <c r="AH45" s="96">
        <f t="shared" si="27"/>
        <v>17.697898788339945</v>
      </c>
      <c r="AI45" s="97">
        <f t="shared" si="28"/>
        <v>50.999787443714411</v>
      </c>
      <c r="AJ45" s="95">
        <f t="shared" si="29"/>
        <v>86.564146006933214</v>
      </c>
      <c r="AK45" s="95">
        <f t="shared" si="30"/>
        <v>46.676775110690237</v>
      </c>
      <c r="AL45" s="96">
        <f t="shared" si="31"/>
        <v>20.598949394169971</v>
      </c>
      <c r="AM45" s="97">
        <f>AI45+$AU45+1</f>
        <v>55</v>
      </c>
      <c r="AN45" s="95">
        <f>AJ45+$AV45</f>
        <v>86.999999999999972</v>
      </c>
      <c r="AO45" s="95">
        <f>AK45+$AW45</f>
        <v>52</v>
      </c>
      <c r="AP45" s="96">
        <f>AL45+$AX45+0.5</f>
        <v>23.999999999999996</v>
      </c>
      <c r="AQ45" s="92">
        <v>55</v>
      </c>
      <c r="AR45" s="95">
        <v>87</v>
      </c>
      <c r="AS45" s="95">
        <v>52</v>
      </c>
      <c r="AT45" s="96">
        <v>24</v>
      </c>
      <c r="AU45" s="36">
        <f>(AQ45-E45)/7</f>
        <v>3.0002125562855895</v>
      </c>
      <c r="AV45" s="36">
        <f>(AR45-H45)/7</f>
        <v>0.43585399306676159</v>
      </c>
      <c r="AW45" s="36">
        <f>(AS45-K45)/7</f>
        <v>5.3232248893097633</v>
      </c>
      <c r="AX45" s="98">
        <f>(AT45-N45)/7</f>
        <v>2.9010506058300263</v>
      </c>
      <c r="AZ45" s="90">
        <f>SUM(AZ8:AZ44)</f>
        <v>2967883</v>
      </c>
      <c r="BA45" s="91">
        <f>SUM(BA8:BA44)</f>
        <v>1123114</v>
      </c>
      <c r="BB45" s="100">
        <f>BA45/AZ45*100</f>
        <v>37.842259954317612</v>
      </c>
      <c r="BC45" s="93">
        <f>SUM(BC8:BC44)</f>
        <v>931876</v>
      </c>
      <c r="BD45" s="94">
        <f>SUM(BD8:BD44)</f>
        <v>803293</v>
      </c>
      <c r="BE45" s="101">
        <f t="shared" si="42"/>
        <v>86.201704947868592</v>
      </c>
      <c r="BF45" s="94">
        <f>SUM(BF8:BF44)</f>
        <v>1278499</v>
      </c>
      <c r="BG45" s="94">
        <f>SUM(BG8:BG44)</f>
        <v>265747</v>
      </c>
      <c r="BH45" s="101">
        <f>BG45/BF45*100</f>
        <v>20.785859042517828</v>
      </c>
      <c r="BI45" s="94">
        <f>SUM(BI8:BI44)</f>
        <v>757508</v>
      </c>
      <c r="BJ45" s="94">
        <f>SUM(BJ8:BJ44)</f>
        <v>54074</v>
      </c>
      <c r="BK45" s="102">
        <f>BJ45/BI45*100</f>
        <v>7.1384064590736998</v>
      </c>
    </row>
    <row r="46" spans="1:63" collapsed="1"/>
  </sheetData>
  <mergeCells count="47">
    <mergeCell ref="AU4:AU5"/>
    <mergeCell ref="AV4:AX4"/>
    <mergeCell ref="AZ4:BB5"/>
    <mergeCell ref="BC4:BK4"/>
    <mergeCell ref="F5:H5"/>
    <mergeCell ref="I5:K5"/>
    <mergeCell ref="L5:N5"/>
    <mergeCell ref="BC5:BE5"/>
    <mergeCell ref="BF5:BH5"/>
    <mergeCell ref="BI5:BK5"/>
    <mergeCell ref="AI4:AI5"/>
    <mergeCell ref="AJ4:AL4"/>
    <mergeCell ref="AM4:AM5"/>
    <mergeCell ref="AN4:AP4"/>
    <mergeCell ref="AQ4:AQ5"/>
    <mergeCell ref="AR4:AT4"/>
    <mergeCell ref="AF4:AH4"/>
    <mergeCell ref="AQ3:AT3"/>
    <mergeCell ref="AU3:AX3"/>
    <mergeCell ref="AZ3:BK3"/>
    <mergeCell ref="B4:B6"/>
    <mergeCell ref="C4:E5"/>
    <mergeCell ref="F4:N4"/>
    <mergeCell ref="O4:O5"/>
    <mergeCell ref="P4:R4"/>
    <mergeCell ref="S4:S5"/>
    <mergeCell ref="T4:V4"/>
    <mergeCell ref="W4:W5"/>
    <mergeCell ref="X4:Z4"/>
    <mergeCell ref="AA4:AA5"/>
    <mergeCell ref="AB4:AD4"/>
    <mergeCell ref="AE4:AE5"/>
    <mergeCell ref="AM2:AP2"/>
    <mergeCell ref="C3:N3"/>
    <mergeCell ref="O3:R3"/>
    <mergeCell ref="S3:V3"/>
    <mergeCell ref="W3:Z3"/>
    <mergeCell ref="AA3:AD3"/>
    <mergeCell ref="AE3:AH3"/>
    <mergeCell ref="AI3:AL3"/>
    <mergeCell ref="AM3:AP3"/>
    <mergeCell ref="O2:R2"/>
    <mergeCell ref="S2:V2"/>
    <mergeCell ref="W2:Z2"/>
    <mergeCell ref="AA2:AD2"/>
    <mergeCell ref="AE2:AH2"/>
    <mergeCell ref="AI2:AL2"/>
  </mergeCells>
  <pageMargins left="0.98425196850393704" right="0.39370078740157483" top="0.78740157480314965" bottom="0.39370078740157483" header="0.59055118110236227" footer="0.31496062992125984"/>
  <pageSetup paperSize="9" scale="81" fitToWidth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</vt:lpstr>
      <vt:lpstr>ПЛАН!Заголовки_для_печати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Курбатов Дмитрий Сергеевич</dc:creator>
  <cp:lastModifiedBy>Юдина</cp:lastModifiedBy>
  <cp:lastPrinted>2019-02-20T14:13:39Z</cp:lastPrinted>
  <dcterms:created xsi:type="dcterms:W3CDTF">2019-02-20T13:41:19Z</dcterms:created>
  <dcterms:modified xsi:type="dcterms:W3CDTF">2019-03-13T12:18:38Z</dcterms:modified>
</cp:coreProperties>
</file>