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2" r:id="rId1"/>
    <sheet name="Лист2" sheetId="1" r:id="rId2"/>
  </sheets>
  <definedNames>
    <definedName name="_xlnm.Print_Area" localSheetId="0">Лист1!$A$1:$I$25</definedName>
    <definedName name="_xlnm.Print_Area" localSheetId="1">Лист2!$A$1:$I$80</definedName>
  </definedNames>
  <calcPr calcId="152511"/>
</workbook>
</file>

<file path=xl/calcChain.xml><?xml version="1.0" encoding="utf-8"?>
<calcChain xmlns="http://schemas.openxmlformats.org/spreadsheetml/2006/main">
  <c r="D55" i="1" l="1"/>
  <c r="E9" i="1" l="1"/>
  <c r="D10" i="1" l="1"/>
  <c r="E55" i="1" l="1"/>
  <c r="E48" i="1" l="1"/>
  <c r="E62" i="1" l="1"/>
  <c r="H32" i="1" l="1"/>
  <c r="G32" i="1"/>
  <c r="F32" i="1"/>
  <c r="E32" i="1"/>
</calcChain>
</file>

<file path=xl/sharedStrings.xml><?xml version="1.0" encoding="utf-8"?>
<sst xmlns="http://schemas.openxmlformats.org/spreadsheetml/2006/main" count="292" uniqueCount="191">
  <si>
    <t>(официальное наименование городского округа (муниципального района))</t>
  </si>
  <si>
    <t>Показатели эффективности деятельности органов местного  самоуправления городского округа (муниципального района)</t>
  </si>
  <si>
    <t>Единица измерения</t>
  </si>
  <si>
    <t>Отчетная информация</t>
  </si>
  <si>
    <t>Примечание</t>
  </si>
  <si>
    <t>Экономическое развитие</t>
  </si>
  <si>
    <t>Число субъектов малого и среднего предпринимательства в расчете 
на 10 тыс. человек населения</t>
  </si>
  <si>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</si>
  <si>
    <t>Объем инвестиций в основной капитал 
(за исключением бюджетных средств) 
в расчете на 1 жителя</t>
  </si>
  <si>
    <t>Доля площади земельных участков, являющихся объектами налогообложения земельным налогом, в общей площади территории городского округа (муниципального района)</t>
  </si>
  <si>
    <t>Доля прибыльных сельскохозяйственных организаций в общем их числе</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</si>
  <si>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</si>
  <si>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 в общей численности населения городского округа (муниципального района)</t>
  </si>
  <si>
    <t>Среднемесячная номинальная начисленная заработная плата работников:</t>
  </si>
  <si>
    <t>крупных и средних предприятий и некоммерческих организаций</t>
  </si>
  <si>
    <t>муниципальных дошкольных образовательных учреждений</t>
  </si>
  <si>
    <t>муниципальных общеобразовательных учреждений</t>
  </si>
  <si>
    <t>учителей муниципальных общеобразовательных учреждений</t>
  </si>
  <si>
    <t>муниципальных учреждений культуры и искусства</t>
  </si>
  <si>
    <t>муниципальных учреждений физической культуры и спорта</t>
  </si>
  <si>
    <t>8.1</t>
  </si>
  <si>
    <t>8.2</t>
  </si>
  <si>
    <t>8.3</t>
  </si>
  <si>
    <t>8.4</t>
  </si>
  <si>
    <t>8.5</t>
  </si>
  <si>
    <t>8.6</t>
  </si>
  <si>
    <t>Дошкольное образование</t>
  </si>
  <si>
    <t>Доля детей в возрасте 1 - 6 лет, получающих дошкольную образовательную услугу и (или) услугу по их содержанию в муниципальных образовательных учреждениях в общей численности детей в возрасте 1 - 6 лет</t>
  </si>
  <si>
    <t>Доля детей в возрасте 1 - 6 лет, стоящих на учете для определения в муниципальные дошкольные образовательные учреждения, в общей численности детей в возрасте 1 - 6 лет</t>
  </si>
  <si>
    <t xml:space="preserve">Доля муниципальных дошкольных образовательных учреждений, здания которых находятся в аварийном состоянии или требуют капитального ремонта, в общем числе муниципальных дошкольных образовательных учреждений </t>
  </si>
  <si>
    <t>Доля выпускников муниципальных общеобразовательных учреждений, сдавших единый государственный экзамен по русскому языку и математике, в общей численности выпускников муниципальных общеобразовательных учреждений, сдававших единый государственный экзамен по данным предметам</t>
  </si>
  <si>
    <t>Доля выпускников муниципальных общеобразовательных учреждений, не получивших аттестат о среднем (полном) образовании, в общей численности выпускников муниципальных общеобразовательных учреждений</t>
  </si>
  <si>
    <t>Доля муниципальных общеобразовательных учреждений, соответствующих современным требованиям обучения, в общем количестве муниципальных общеобразовательных учреждений</t>
  </si>
  <si>
    <t>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муниципальных общеобразовательных учреждений</t>
  </si>
  <si>
    <t>Доля детей первой и второй групп здоровья 
в общей численности обучающихся в муниципальных общеобразовательных учреждениях</t>
  </si>
  <si>
    <t>Доля обучающихся в муниципальных общеобразовательных учреждениях, занимающихся во вторую (третью) смену, в общей численности обучающихся в муниципальных общеобразовательных учреждениях</t>
  </si>
  <si>
    <t>Расходы бюджета муниципального образования на общее образование в расчете на 1 обучающегося в муниципальных общеобразовательных учреждениях</t>
  </si>
  <si>
    <t>Доля детей в возрасте 5 - 18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данной возрастной группы</t>
  </si>
  <si>
    <t>Культура</t>
  </si>
  <si>
    <t>Уровень фактической обеспеченности учреждениями культуры от нормативной потребности:</t>
  </si>
  <si>
    <t>клубами и учреждениями клубного типа</t>
  </si>
  <si>
    <t>библиотеками</t>
  </si>
  <si>
    <t>парками культуры и отдыха</t>
  </si>
  <si>
    <t>Доля муниципальных учреждений культуры, здания которых находятся в аварийном состоянии или требуют капитального ремонта, в общем количестве муниципальных учреждений культуры</t>
  </si>
  <si>
    <t>Доля объектов культурного наследия, находящихся в муниципальной собственности и требующих консервации или реставрации, в общем количестве объектов культурного наследия, находящихся в муниципальной собственности</t>
  </si>
  <si>
    <t>Физическая культура и спорт</t>
  </si>
  <si>
    <t>Доля населения, систематически занимающегося физической культурой и спортом</t>
  </si>
  <si>
    <t>23.1</t>
  </si>
  <si>
    <t>Доля обучающихся, систематически занимающихся физической культурой и спортом, в общей численности обучающихся</t>
  </si>
  <si>
    <t>Жилищное строительство и обеспечение граждан жильем</t>
  </si>
  <si>
    <t>Общая площадь жилых помещений, приходящаяся в среднем на одного жителя, - всего</t>
  </si>
  <si>
    <t>в том числе
введенная в действие за один год</t>
  </si>
  <si>
    <t>Площадь земельных участков, предоставленных для строительства в расчете на 10 тыс. человек населения, - всего</t>
  </si>
  <si>
    <t>в том числе
земельных участков, предоставленных для жилищного строительства, индивидуального строительства и комплексного освоения в целях жилищного строительства</t>
  </si>
  <si>
    <t>Площадь земельных участков, предоставленных для строительства, в отношении которых с даты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t>
  </si>
  <si>
    <t>объектов жилищного строительства - 
в течение 3 лет</t>
  </si>
  <si>
    <t>иных объектов капитального строительства - в течение 5 лет</t>
  </si>
  <si>
    <t>Жилищно-коммунальное хозяйство</t>
  </si>
  <si>
    <t>Доля многоквартирных домов, в которых собственники помещений выбрали и реализуют один из способов управления многоквартирными домами, в общем числе многоквартирных домов, в которых собственники помещений должны выбрать способ управления данными домами</t>
  </si>
  <si>
    <t>Доля организаций коммунального комплекса, осуществляющих производство товаров, оказание услуг по водо-, тепло-, газо-, электроснабжению, водоотведению, очистке сточных вод, утилизации (захоронению) твердых бытовых отходов и использующих объекты коммунальной инфраструктуры на праве частной собственности, по договору аренды или концессии, участие субъекта Российской Федерации и (или) городского округа (муниципального района) в уставном капитале которых составляет не более 25 процентов, в общем числе организаций коммунального комплекса, осуществляющих свою деятельность на территории городского округа (муниципального района)</t>
  </si>
  <si>
    <t>Доля многоквартирных домов, расположенных на земельных участках, в отношении которых осуществлен государственный кадастровый учет</t>
  </si>
  <si>
    <t>Доля населения, получившего жилые помещения и улучшившего жилищные условия в отчетном году, в общей численности населения, состоящего на учете в качестве нуждающегося в жилых помещениях</t>
  </si>
  <si>
    <t>Организация муниципального управления</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</si>
  <si>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t>
  </si>
  <si>
    <t>Доля основных фондов организаций муниципальной формы собственности, находящихся в стадии банкротства, в основных фондах организаций муниципальной формы собственности (на конец года по полной учетной стоимости)</t>
  </si>
  <si>
    <t>Объем не завершенного в установленные сроки строительства, осуществляемого за счет средств бюджета городского округа (муниципального района)</t>
  </si>
  <si>
    <t>Доля просроченной кредиторской задолженности по оплате труда (включая начисления на оплату труда) муниципальных учреждений в общем объеме расходов муниципального образования на оплату труда (включая начисления на оплату труда)</t>
  </si>
  <si>
    <t>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t>
  </si>
  <si>
    <t>Наличие в городском округе (муниципальном районе) утвержденного генерального плана городского округа (схемы территориального планирования муниципального района)</t>
  </si>
  <si>
    <t>Удовлетворенность населения 
деятельностью органов местного самоуправления городского округа (муниципального района)</t>
  </si>
  <si>
    <t>Среднегодовая численность постоянного населения</t>
  </si>
  <si>
    <t>Энергосбережение и повышение энергетической эффективности</t>
  </si>
  <si>
    <t>Удельная величина потребления энергетических ресурсов в многоквартирных домах:</t>
  </si>
  <si>
    <t>электрическая энергия</t>
  </si>
  <si>
    <t>тепловая энергия</t>
  </si>
  <si>
    <t>горячая вода</t>
  </si>
  <si>
    <t>холодная вода</t>
  </si>
  <si>
    <t>природный газ</t>
  </si>
  <si>
    <t>Удельная величина потребления энергетических ресурсов муниципальными бюджетными учреждениями:</t>
  </si>
  <si>
    <t xml:space="preserve"> Результаты независимой оценки качества условий оказания услуг муниципальными организациями в сферах культуры, охраны здоровья, образования, социального обслуживания и иными организациями,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(по данным официального сайта для размещения информации о государственных и муниципальных учреждениях в информационно-телекоммуникационной сети "Интернет") (при наличии):                                                              1. в сфере культуры                                       2.в сфере социального обслуживания
3.в сфере образования
 в сфере охраны здоровья &lt;*&gt;</t>
  </si>
  <si>
    <t>20.1</t>
  </si>
  <si>
    <t>20.2</t>
  </si>
  <si>
    <t>20.3</t>
  </si>
  <si>
    <t>24.1</t>
  </si>
  <si>
    <t>25.1</t>
  </si>
  <si>
    <t>26.1</t>
  </si>
  <si>
    <t>26.2</t>
  </si>
  <si>
    <t>39.1</t>
  </si>
  <si>
    <t>39.2</t>
  </si>
  <si>
    <t>39.3</t>
  </si>
  <si>
    <t>39.4</t>
  </si>
  <si>
    <t>39.5</t>
  </si>
  <si>
    <t>40.1</t>
  </si>
  <si>
    <t>40.2</t>
  </si>
  <si>
    <t>40.3</t>
  </si>
  <si>
    <t>40.4</t>
  </si>
  <si>
    <t>40.5</t>
  </si>
  <si>
    <t>единиц</t>
  </si>
  <si>
    <t>процентов</t>
  </si>
  <si>
    <t>рублей</t>
  </si>
  <si>
    <t>Х</t>
  </si>
  <si>
    <t>н/а</t>
  </si>
  <si>
    <t>Общее и дополнительное образование</t>
  </si>
  <si>
    <t>тыс. рублей</t>
  </si>
  <si>
    <t>кв. метров</t>
  </si>
  <si>
    <t>гектаров</t>
  </si>
  <si>
    <t>да/нет</t>
  </si>
  <si>
    <t>процентов от числа опрошен-ных</t>
  </si>
  <si>
    <t>тыс. человек</t>
  </si>
  <si>
    <t>да</t>
  </si>
  <si>
    <t>кВт/ч на 
1 прожи-вающего</t>
  </si>
  <si>
    <t>Гкал на 
1 кв. метр общей площади</t>
  </si>
  <si>
    <t>куб. метров на 1 прожи-вающего</t>
  </si>
  <si>
    <t>кВт/ч на 
1 человека населения</t>
  </si>
  <si>
    <t>куб. метров на 1 челове-ка населения</t>
  </si>
  <si>
    <t>баллы</t>
  </si>
  <si>
    <t xml:space="preserve"> - </t>
  </si>
  <si>
    <t>Данные Самарастат</t>
  </si>
  <si>
    <t xml:space="preserve">Данные Самарастат </t>
  </si>
  <si>
    <t>Упр.Культуры /данные Самарастат</t>
  </si>
  <si>
    <t>Согласно инструкции к расчету показатель для  муниципальных районов не актуален.</t>
  </si>
  <si>
    <t>Отдел Архитектуры</t>
  </si>
  <si>
    <t>Упр. ЖКХ Михайлов</t>
  </si>
  <si>
    <r>
      <rPr>
        <b/>
        <sz val="11"/>
        <color theme="1"/>
        <rFont val="Times New Roman"/>
        <family val="1"/>
        <charset val="204"/>
      </rPr>
      <t xml:space="preserve">Данные Самарастат  </t>
    </r>
    <r>
      <rPr>
        <sz val="11"/>
        <color theme="1"/>
        <rFont val="Times New Roman"/>
        <family val="1"/>
        <charset val="204"/>
      </rPr>
      <t xml:space="preserve">                                               (в мр Красноярский отсутствуют муниципальные общеобразовательные учреждения)   </t>
    </r>
  </si>
  <si>
    <r>
      <rPr>
        <b/>
        <sz val="11"/>
        <color theme="1"/>
        <rFont val="Times New Roman"/>
        <family val="1"/>
        <charset val="204"/>
      </rPr>
      <t xml:space="preserve">Данные Самарастат   </t>
    </r>
    <r>
      <rPr>
        <sz val="11"/>
        <color theme="1"/>
        <rFont val="Times New Roman"/>
        <family val="1"/>
        <charset val="204"/>
      </rPr>
      <t xml:space="preserve">                                                   (в мр Красноярский отсутствуют муниципальные общеобразовательные учреждения)   </t>
    </r>
  </si>
  <si>
    <r>
      <rPr>
        <b/>
        <sz val="11"/>
        <color theme="1"/>
        <rFont val="Times New Roman"/>
        <family val="1"/>
        <charset val="204"/>
      </rPr>
      <t xml:space="preserve">Данные Самарастат  </t>
    </r>
    <r>
      <rPr>
        <sz val="11"/>
        <color theme="1"/>
        <rFont val="Times New Roman"/>
        <family val="1"/>
        <charset val="204"/>
      </rPr>
      <t xml:space="preserve">                                                      (в мр Красноярский отсутствуют муниципальные общеобразовательные учреждения)   </t>
    </r>
  </si>
  <si>
    <r>
      <t xml:space="preserve">Упр. ЖКХ Михайлов </t>
    </r>
    <r>
      <rPr>
        <sz val="11"/>
        <color theme="1"/>
        <rFont val="Times New Roman"/>
        <family val="1"/>
        <charset val="204"/>
      </rPr>
      <t>(ф.22 жкх)</t>
    </r>
  </si>
  <si>
    <r>
      <rPr>
        <b/>
        <sz val="11"/>
        <color theme="1"/>
        <rFont val="Times New Roman"/>
        <family val="1"/>
        <charset val="204"/>
      </rPr>
      <t xml:space="preserve">КУМС      </t>
    </r>
    <r>
      <rPr>
        <sz val="11"/>
        <color theme="1"/>
        <rFont val="Times New Roman"/>
        <family val="1"/>
        <charset val="204"/>
      </rPr>
      <t xml:space="preserve">                                                  Организации муниципальной формы собственности, находящиеся в стадии банкротства отсутствуют</t>
    </r>
  </si>
  <si>
    <r>
      <rPr>
        <b/>
        <sz val="11"/>
        <color theme="1"/>
        <rFont val="Times New Roman"/>
        <family val="1"/>
        <charset val="204"/>
      </rPr>
      <t xml:space="preserve">Упр. ЖКХ (Михайлов)  </t>
    </r>
    <r>
      <rPr>
        <sz val="11"/>
        <color theme="1"/>
        <rFont val="Times New Roman"/>
        <family val="1"/>
        <charset val="204"/>
      </rPr>
      <t xml:space="preserve">                              Объекты незавершенного строительства отсутствуют</t>
    </r>
  </si>
  <si>
    <r>
      <rPr>
        <b/>
        <sz val="11"/>
        <color theme="1"/>
        <rFont val="Times New Roman"/>
        <family val="1"/>
        <charset val="204"/>
      </rPr>
      <t>Отд.архитектуры</t>
    </r>
    <r>
      <rPr>
        <sz val="11"/>
        <color theme="1"/>
        <rFont val="Times New Roman"/>
        <family val="1"/>
        <charset val="204"/>
      </rPr>
      <t xml:space="preserve">                                        Решение Собрания представителей мо Красноярский Самарской области от 28.04.2010 №8-СП</t>
    </r>
  </si>
  <si>
    <r>
      <rPr>
        <b/>
        <sz val="11"/>
        <color theme="1"/>
        <rFont val="Times New Roman"/>
        <family val="1"/>
        <charset val="204"/>
      </rPr>
      <t xml:space="preserve">Управление молодежной политики      </t>
    </r>
    <r>
      <rPr>
        <sz val="11"/>
        <color theme="1"/>
        <rFont val="Times New Roman"/>
        <family val="1"/>
        <charset val="204"/>
      </rPr>
      <t xml:space="preserve">                                    Расчет: 28 805 чел. (сист.зан.спортом-ф.1-ФК) / 53 298 чел. (в возрасте от 3 до 79 лет, данные минспорта СО)*100=54 %</t>
    </r>
  </si>
  <si>
    <r>
      <rPr>
        <b/>
        <sz val="11"/>
        <color theme="1"/>
        <rFont val="Times New Roman"/>
        <family val="1"/>
        <charset val="204"/>
      </rPr>
      <t xml:space="preserve">Управление молодежной политики  / данные Самарастат       </t>
    </r>
    <r>
      <rPr>
        <sz val="11"/>
        <color theme="1"/>
        <rFont val="Times New Roman"/>
        <family val="1"/>
        <charset val="204"/>
      </rPr>
      <t xml:space="preserve">                                             Расчет: 9 484  чел. (сист.зан.спортом в возрасте от 3-х до 17 лет-ф.1-ФК) / 9719 чел. ( в возрасте от 3 до 17 лет)*100=97,6%                  </t>
    </r>
  </si>
  <si>
    <r>
      <rPr>
        <b/>
        <sz val="11"/>
        <color theme="1"/>
        <rFont val="Times New Roman"/>
        <family val="1"/>
        <charset val="204"/>
      </rPr>
      <t xml:space="preserve">Фин.Управление / данные Самарастат  </t>
    </r>
    <r>
      <rPr>
        <sz val="11"/>
        <color theme="1"/>
        <rFont val="Times New Roman"/>
        <family val="1"/>
        <charset val="204"/>
      </rPr>
      <t xml:space="preserve">                                                Расчет: 626 220 871 / 1 359 328 675 *100%=46,07 %  </t>
    </r>
  </si>
  <si>
    <r>
      <rPr>
        <b/>
        <sz val="11"/>
        <color theme="1"/>
        <rFont val="Times New Roman"/>
        <family val="1"/>
        <charset val="204"/>
      </rPr>
      <t xml:space="preserve">Фин.Управление / данные Самарастат   </t>
    </r>
    <r>
      <rPr>
        <sz val="11"/>
        <color theme="1"/>
        <rFont val="Times New Roman"/>
        <family val="1"/>
        <charset val="204"/>
      </rPr>
      <t xml:space="preserve">                                 Кредиторская задолженность отсутствует         </t>
    </r>
  </si>
  <si>
    <r>
      <rPr>
        <b/>
        <sz val="11"/>
        <color theme="1"/>
        <rFont val="Times New Roman"/>
        <family val="1"/>
        <charset val="204"/>
      </rPr>
      <t xml:space="preserve">Фин.Управление     </t>
    </r>
    <r>
      <rPr>
        <sz val="11"/>
        <color theme="1"/>
        <rFont val="Times New Roman"/>
        <family val="1"/>
        <charset val="204"/>
      </rPr>
      <t xml:space="preserve">                                         Расчет: 140 937 114 /56 520 чел= 2 493,58 руб</t>
    </r>
  </si>
  <si>
    <r>
      <rPr>
        <b/>
        <sz val="11"/>
        <color theme="1"/>
        <rFont val="Times New Roman"/>
        <family val="1"/>
        <charset val="204"/>
      </rPr>
      <t xml:space="preserve">СЗУ / Данные Самарастат </t>
    </r>
    <r>
      <rPr>
        <sz val="11"/>
        <color theme="1"/>
        <rFont val="Times New Roman"/>
        <family val="1"/>
        <charset val="204"/>
      </rPr>
      <t xml:space="preserve">                                   В 2023 году успешно освоили образовательные программы среднего общего образования на территории муниципального района Красноярский Самарской области и получили аттестат 169 человек, что составляет 99,4% от числа вышедших на государственную итоговую аттестацию.   Один выпускник ГБОУ СОШ с. Красный Яр не сдал ЕГЭ по математике, от пересдачи в дополнительные сроки отказался. </t>
    </r>
  </si>
  <si>
    <r>
      <rPr>
        <b/>
        <sz val="11"/>
        <color theme="1"/>
        <rFont val="Times New Roman"/>
        <family val="1"/>
        <charset val="204"/>
      </rPr>
      <t xml:space="preserve">Упр.Культуры / данные самарастат  </t>
    </r>
    <r>
      <rPr>
        <sz val="11"/>
        <color theme="1"/>
        <rFont val="Times New Roman"/>
        <family val="1"/>
        <charset val="204"/>
      </rPr>
      <t xml:space="preserve">                         Расчет: 7/11*100=63,6 %                                              всего 11 объектов культурного наследия, из них 7 объектов требуют реставрации.                               (Письмо в Управление Государственной охраны объектов культурного наследия Самарской области № 1169 от 26.03.2024)</t>
    </r>
  </si>
  <si>
    <r>
      <rPr>
        <b/>
        <sz val="11"/>
        <color theme="1"/>
        <rFont val="Times New Roman"/>
        <family val="1"/>
        <charset val="204"/>
      </rPr>
      <t xml:space="preserve">Управление культуры  </t>
    </r>
    <r>
      <rPr>
        <sz val="11"/>
        <color theme="1"/>
        <rFont val="Times New Roman"/>
        <family val="1"/>
        <charset val="204"/>
      </rPr>
      <t xml:space="preserve">   (независимая оценка качества условий оказания услуг организациями культуры, осуществляющими деятельность на территории Самарской области в 2023 году)                                      </t>
    </r>
  </si>
  <si>
    <r>
      <rPr>
        <b/>
        <sz val="11"/>
        <color theme="1"/>
        <rFont val="Times New Roman"/>
        <family val="1"/>
        <charset val="204"/>
      </rPr>
      <t>Контрольное управление</t>
    </r>
    <r>
      <rPr>
        <sz val="11"/>
        <color theme="1"/>
        <rFont val="Times New Roman"/>
        <family val="1"/>
        <charset val="204"/>
      </rPr>
      <t xml:space="preserve">                  Расчет: (763 км) / 1 332,1 км (форма 3-ДГ) *100=57,2 %</t>
    </r>
  </si>
  <si>
    <t>Расчет:143,790 (введено)/ 56 520*1 000=2,5 м.кв.</t>
  </si>
  <si>
    <r>
      <rPr>
        <b/>
        <sz val="11"/>
        <color theme="1"/>
        <rFont val="Times New Roman"/>
        <family val="1"/>
        <charset val="204"/>
      </rPr>
      <t xml:space="preserve">Отдел Архитектуры / данные Самарастат   </t>
    </r>
    <r>
      <rPr>
        <sz val="11"/>
        <color theme="1"/>
        <rFont val="Times New Roman"/>
        <family val="1"/>
        <charset val="204"/>
      </rPr>
      <t xml:space="preserve">                                              Расчет: 2 312,8 (общ.S) /56 520*1 000=40,9 м.кв.</t>
    </r>
  </si>
  <si>
    <r>
      <rPr>
        <b/>
        <sz val="11"/>
        <color theme="1"/>
        <rFont val="Times New Roman"/>
        <family val="1"/>
        <charset val="204"/>
      </rPr>
      <t xml:space="preserve">Данные Самарастат     </t>
    </r>
    <r>
      <rPr>
        <sz val="11"/>
        <color theme="1"/>
        <rFont val="Times New Roman"/>
        <family val="1"/>
        <charset val="204"/>
      </rPr>
      <t xml:space="preserve">                                  Расчет: 6 377 500 000 / 56 520 = 112836,16 руб.</t>
    </r>
  </si>
  <si>
    <r>
      <rPr>
        <b/>
        <sz val="11"/>
        <color theme="1"/>
        <rFont val="Times New Roman"/>
        <family val="1"/>
        <charset val="204"/>
      </rPr>
      <t xml:space="preserve">КУМС                                                         </t>
    </r>
    <r>
      <rPr>
        <sz val="11"/>
        <color theme="1"/>
        <rFont val="Times New Roman"/>
        <family val="1"/>
        <charset val="204"/>
      </rPr>
      <t xml:space="preserve">Расчет: 85,08 / 56 520*10 000=15,1 га                                                      (учтены такие виды использования предоставляемых участков как ИЖС, ЛПХ)                                                                 </t>
    </r>
  </si>
  <si>
    <r>
      <rPr>
        <b/>
        <sz val="11"/>
        <color theme="1"/>
        <rFont val="Times New Roman"/>
        <family val="1"/>
        <charset val="204"/>
      </rPr>
      <t xml:space="preserve">КУМС   </t>
    </r>
    <r>
      <rPr>
        <sz val="11"/>
        <color theme="1"/>
        <rFont val="Times New Roman"/>
        <family val="1"/>
        <charset val="204"/>
      </rPr>
      <t xml:space="preserve">                                                           Расчет: 40,03 /56 520*10 000=7,1 га</t>
    </r>
  </si>
  <si>
    <r>
      <rPr>
        <b/>
        <sz val="11"/>
        <color theme="1"/>
        <rFont val="Times New Roman"/>
        <family val="1"/>
        <charset val="204"/>
      </rPr>
      <t xml:space="preserve">Отдел архитектуры    </t>
    </r>
    <r>
      <rPr>
        <sz val="11"/>
        <color theme="1"/>
        <rFont val="Times New Roman"/>
        <family val="1"/>
        <charset val="204"/>
      </rPr>
      <t xml:space="preserve">                                Расчет: 111/343*100=32,4%                                                    (111 многоквартирных домов из 343 многоквартирных домов поставлены на кадастровый учет) </t>
    </r>
  </si>
  <si>
    <r>
      <t xml:space="preserve"> </t>
    </r>
    <r>
      <rPr>
        <b/>
        <sz val="11"/>
        <color theme="1"/>
        <rFont val="Times New Roman"/>
        <family val="1"/>
        <charset val="204"/>
      </rPr>
      <t xml:space="preserve">Данные Самарастат                                          </t>
    </r>
    <r>
      <rPr>
        <sz val="11"/>
        <color theme="1"/>
        <rFont val="Times New Roman"/>
        <family val="1"/>
        <charset val="204"/>
      </rPr>
      <t xml:space="preserve">Расчет: 2162 / 56 520*10 000  = 383 ед.                                                                                                           </t>
    </r>
  </si>
  <si>
    <r>
      <rPr>
        <b/>
        <sz val="11"/>
        <color theme="1"/>
        <rFont val="Times New Roman"/>
        <family val="1"/>
        <charset val="204"/>
      </rPr>
      <t>СЗУ/Данные Самарастат</t>
    </r>
    <r>
      <rPr>
        <sz val="11"/>
        <color theme="1"/>
        <rFont val="Times New Roman"/>
        <family val="1"/>
        <charset val="204"/>
      </rPr>
      <t xml:space="preserve">                                                                  Расчет: дети, получающие дошк.образ.услугу / общ.числ. детей 1-6 лет*100
(2449/3137*100 = 78,1%)                          (учтены государственные образовательные учреждения, так как в мр.Красноярский отсутствуют муниципальные образовательные учреждения)</t>
    </r>
  </si>
  <si>
    <r>
      <rPr>
        <b/>
        <sz val="11"/>
        <color theme="1"/>
        <rFont val="Times New Roman"/>
        <family val="1"/>
        <charset val="204"/>
      </rPr>
      <t xml:space="preserve">СЗУ/Данные Самарастат  </t>
    </r>
    <r>
      <rPr>
        <sz val="11"/>
        <color theme="1"/>
        <rFont val="Times New Roman"/>
        <family val="1"/>
        <charset val="204"/>
      </rPr>
      <t xml:space="preserve">                         
 Расчет: численность воспитанников, стоящих на учете для определения в дошкольные образовательные учреждения/общ.числ.детей 1-6 лет*100
(430/3137*100 = 13,7%)                               (учтены государственные образовательные учреждения, так как в мр.Красноярский отсутствуют муниципальные дошкольные образовательные учреждения)                                                         </t>
    </r>
  </si>
  <si>
    <r>
      <rPr>
        <b/>
        <sz val="11"/>
        <color theme="1"/>
        <rFont val="Times New Roman"/>
        <family val="1"/>
        <charset val="204"/>
      </rPr>
      <t xml:space="preserve">Кузьминых В.В.   </t>
    </r>
    <r>
      <rPr>
        <sz val="11"/>
        <color theme="1"/>
        <rFont val="Times New Roman"/>
        <family val="1"/>
        <charset val="204"/>
      </rPr>
      <t xml:space="preserve">                                               Расчет: 2/24*100=8,3 %                                           всего 24 здания, из них 2 здания нуждаются в кап. ремонте (Детский сад № 25 пгт Мирный;
Детский сад № 16 пгт Новосемейкино).                                          (учтены государственные дошкольные образовательные учреждения, так как в мр.Красноярский отсутствуют муниципальные дошкольные образовательные учреждения)                                                         </t>
    </r>
  </si>
  <si>
    <r>
      <rPr>
        <b/>
        <sz val="11"/>
        <color theme="1"/>
        <rFont val="Times New Roman"/>
        <family val="1"/>
        <charset val="204"/>
      </rPr>
      <t xml:space="preserve">СЗУ     </t>
    </r>
    <r>
      <rPr>
        <sz val="11"/>
        <color theme="1"/>
        <rFont val="Times New Roman"/>
        <family val="1"/>
        <charset val="204"/>
      </rPr>
      <t xml:space="preserve">                                                                       Расчет: 169/170*100%= 99,4%                                                      (учтены государственные общеобразовательные учреждения, так как в мр.Красноярский отсутствуют муниципальные общеобразовательные учреждения)</t>
    </r>
  </si>
  <si>
    <r>
      <t xml:space="preserve"> </t>
    </r>
    <r>
      <rPr>
        <b/>
        <sz val="11"/>
        <color theme="1"/>
        <rFont val="Times New Roman"/>
        <family val="1"/>
        <charset val="204"/>
      </rPr>
      <t xml:space="preserve">Кузьминых В.В.  </t>
    </r>
    <r>
      <rPr>
        <sz val="11"/>
        <color theme="1"/>
        <rFont val="Times New Roman"/>
        <family val="1"/>
        <charset val="204"/>
      </rPr>
      <t xml:space="preserve">                                                  Расчет: 6 / 22*100 = 27,3 %                                      всего 22 здания, 6 из них нуждаются в капитальном ремонте    
(ГБОУ СОШ п. Коммунарский;
ГБОУ СОШ пгт Мирный; 
ГБОУ СОШ с Хилково;
ГБОУ СОШ с Большая Раковка
ГБОУ СОШ пгт Новосемейкино (2 здания).                                                              (в расчете учтены государственные общеобразовательные учреждения, так как в мр.Красноярский отсутствуют муниципальные общеобразовательные учреждения)</t>
    </r>
  </si>
  <si>
    <r>
      <rPr>
        <b/>
        <sz val="11"/>
        <color theme="1"/>
        <rFont val="Times New Roman"/>
        <family val="1"/>
        <charset val="204"/>
      </rPr>
      <t>СЗУ / Данные Министерства образования и науки Самарской области</t>
    </r>
    <r>
      <rPr>
        <sz val="11"/>
        <color theme="1"/>
        <rFont val="Times New Roman"/>
        <family val="1"/>
        <charset val="204"/>
      </rPr>
      <t xml:space="preserve">                                                                                                                              Расчет: 100%+100%+100%+100%+100%+13,7%+100%+ 100%+100%+100% +100%+100%+100% +100%+90,1%+27,4%+68,6%/17= 87,4 %      (в расчете учтены государственные общеобразовательные учреждения, так как в мр.Красноярский отсутствуют муниципальные общеобразовательные учреждения)</t>
    </r>
  </si>
  <si>
    <r>
      <rPr>
        <b/>
        <sz val="11"/>
        <color theme="1"/>
        <rFont val="Times New Roman"/>
        <family val="1"/>
        <charset val="204"/>
      </rPr>
      <t>СЗУ / Данные Самарастат</t>
    </r>
    <r>
      <rPr>
        <sz val="11"/>
        <color theme="1"/>
        <rFont val="Times New Roman"/>
        <family val="1"/>
        <charset val="204"/>
      </rPr>
      <t xml:space="preserve">                                          Расчет: численность детей первой и второй групп здоровья / общая численность обучающихся*100 (6406/6517*100 = 98,3)                                       (в расчете учтены государственные общеобразовательные учреждения, так как в мр.Красноярский отсутствуют муниципальные общеобразовательные учреждения)</t>
    </r>
  </si>
  <si>
    <r>
      <rPr>
        <b/>
        <sz val="11"/>
        <color theme="1"/>
        <rFont val="Times New Roman"/>
        <family val="1"/>
        <charset val="204"/>
      </rPr>
      <t xml:space="preserve">Фин.Управление, СЗУ  </t>
    </r>
    <r>
      <rPr>
        <sz val="11"/>
        <color theme="1"/>
        <rFont val="Times New Roman"/>
        <family val="1"/>
        <charset val="204"/>
      </rPr>
      <t xml:space="preserve">                                      Расчет: фин.расходы / общ.числ.обучающихся                                                                204 836,2 / 6 517 (18 школ +11 СКОУ+ 1 вечерняя школа из ф.001) = 31,43 тыс.руб.</t>
    </r>
  </si>
  <si>
    <t xml:space="preserve">Расчет: 86330,3/509390,76=0,17 гкал                                 (Утэ=Отэ/Sмд) Отэ - объем потребления тепловой энергии в многоквартирных домах - 86330,3 Гкал; Sмд - общая площадь многоквартирных домов - 509390,76 м2. </t>
  </si>
  <si>
    <t xml:space="preserve">Расчет 6054,91/19,715=307,12 м.куб.                                                   (Уг1 = Ог/Пэ) Ог – объем потребления природного газа в многоквартирных домах - 6054,91 тыс. куб.метров; Пэ – число проживающих в многоквартирных домах - 19,715 тыс.человек.                                                                       
</t>
  </si>
  <si>
    <t>Расчет: 2305,83/56,52 = 40,8 кВт/ч                                      (Уэ2 = Оэб/ Чнас) Оэб – объем потребленной (израсходованной) электрической энергии муниципальными бюджетными учреждениями - 2305,83 тыс.кВт/ч; Чнас – среднегодовая численность постоянного населения - 56,52 тыс.чел.</t>
  </si>
  <si>
    <t xml:space="preserve">Расчет: 24746,35/122595,6=0,2 гкал     (Утэ=Отэб/Sбу) Отэб – объем потребленной (израсходованной) тепловой энергии муниципальными бюджетными учреждениями - 24746,35 Гкал; Sбу – общая площадь муниципальных бюджетных учреждений - 122595,6 м2 </t>
  </si>
  <si>
    <t>Расчет: 0,460 /56,52=0,01 м.куб.  (Ув=Овб/Чнас) Овб – объем потребленной (израсходованной) горячей воды муниципальными бюджетными учреждениями - 0,460 тыс.м3; Чнас – среднегодовая численность постоянного населения - 56,52 тыс.чел.</t>
  </si>
  <si>
    <t>Расчет: 46,92/56,52=0,83 м.куб.                    (Ув=Овб/Чнас) Овб – объем потребленной (израсходованной) холодной воды муниципальными бюджетными учреждениями - 46,92 тысм3; Чнас – среднегодовая численность постоянного населения - 56,52 тыс.чел.</t>
  </si>
  <si>
    <t xml:space="preserve">Расчет: 182,36/56,52=3,23 м.куб.                                      (Уг2 = Огб/ Чнас) Огб – объем потребленного (израсходованного) природного газа муниципальными бюджетными учреждениями -182,36 тысм3; Чнас – среднегодовая численность постоянного населения - 56,52 тыс.чел. </t>
  </si>
  <si>
    <r>
      <rPr>
        <b/>
        <sz val="11"/>
        <color theme="1"/>
        <rFont val="Times New Roman"/>
        <family val="1"/>
        <charset val="204"/>
      </rPr>
      <t xml:space="preserve">Упр. ЖКХ Михайлов </t>
    </r>
    <r>
      <rPr>
        <sz val="11"/>
        <color theme="1"/>
        <rFont val="Times New Roman"/>
        <family val="1"/>
        <charset val="204"/>
      </rPr>
      <t xml:space="preserve">                                             11 организаций ком.комплекса / 20 всего*100=55 %</t>
    </r>
  </si>
  <si>
    <t xml:space="preserve">       Расчет: 26,85/2,201 =12,2 м.куб.     (Угв=Огв/Пэ) Огв - объем потребления горячей воды в многоквартирных домах - 26,85 тыс.м3; Пэ число проживающих в многоквартирных домах обеспеченных горячей водой - 2,201 тыс.человек.        </t>
  </si>
  <si>
    <t xml:space="preserve">Расчет: 776,63/ 19,715=39,39 м.куб.                                              (Ухв=Охв/Пэ) Охв - объем потребления холодной воды в многоквартирных домах - 776,63 тыс.м3; Пэ число проживающих в многоквартирных домах  - 19,715  тыс.человек.  </t>
  </si>
  <si>
    <r>
      <rPr>
        <b/>
        <sz val="11"/>
        <color theme="1"/>
        <rFont val="Times New Roman"/>
        <family val="1"/>
        <charset val="204"/>
      </rPr>
      <t xml:space="preserve">КУМС    </t>
    </r>
    <r>
      <rPr>
        <sz val="11"/>
        <color theme="1"/>
        <rFont val="Times New Roman"/>
        <family val="1"/>
        <charset val="204"/>
      </rPr>
      <t xml:space="preserve">                                                               Расчет: 186 536/ 247 889*100= 75,2 % площадь зем.участков, явл.объектами налогообложения зем.налогом  / общ.площадь территории района*100</t>
    </r>
  </si>
  <si>
    <r>
      <rPr>
        <b/>
        <sz val="11"/>
        <color theme="1"/>
        <rFont val="Times New Roman"/>
        <family val="1"/>
        <charset val="204"/>
      </rPr>
      <t xml:space="preserve">Упр. Сельского хозяйства  </t>
    </r>
    <r>
      <rPr>
        <sz val="11"/>
        <color theme="1"/>
        <rFont val="Times New Roman"/>
        <family val="1"/>
        <charset val="204"/>
      </rPr>
      <t xml:space="preserve">                                      Расчет: 14 прибыльных/ 15 всего*100= 93,3 % (1 организация ООО "Самарский Конезавод" убыточная в связи с реорганизацией в 2023 г.ООО "Агрокомплекс Конезавод Самарский" и сменой юр.адреса).</t>
    </r>
  </si>
  <si>
    <r>
      <rPr>
        <b/>
        <sz val="11"/>
        <color theme="1"/>
        <rFont val="Times New Roman"/>
        <family val="1"/>
        <charset val="204"/>
      </rPr>
      <t>СЗУ / Данные Самарастат</t>
    </r>
    <r>
      <rPr>
        <sz val="11"/>
        <color theme="1"/>
        <rFont val="Times New Roman"/>
        <family val="1"/>
        <charset val="204"/>
      </rPr>
      <t xml:space="preserve">                                                  Расчет: обучающиеся дети в 2, 3 смены (Волжский, Новосемейкино) / общ.числ.обучающихся *100                  384 / 6517*100= 5,9 %    </t>
    </r>
  </si>
  <si>
    <r>
      <rPr>
        <b/>
        <sz val="11"/>
        <color theme="1"/>
        <rFont val="Times New Roman"/>
        <family val="1"/>
        <charset val="204"/>
      </rPr>
      <t xml:space="preserve">Упр.Культуры / данные самарастат     </t>
    </r>
    <r>
      <rPr>
        <sz val="11"/>
        <color theme="1"/>
        <rFont val="Times New Roman"/>
        <family val="1"/>
        <charset val="204"/>
      </rPr>
      <t xml:space="preserve">                               Расчет: 7/35*100= 20 %
всего 35 зданий культуры, из них 7 требуют кап.ремонт (1.Русскоселитьбенский СДК МБУК "МКДЦ" м.р.Красноярский СО, 2.Большекаменский СДК МБУК "МКДЦ" м.р.Красноярский СО, 3.Коммунарский СДК МБУК "МКДЦ" м.р.Красноярский СО, 4.Калиновский СК МБУК "МКДЦ" м.р.Красноярский СО, 5.Лопатинский СДК МБУК "МКДЦ" м.р.Красноярский СО, 6.Красноярская ЦБ МБУК "МЦБС" м.р.Красноярский СО, 7.Красноярская ЦДБ МБУ "МЦБС" м.р.Красноярский СО)
 (Данные из статистических отчетов 7-НК, 6-НК за 2023 год)      </t>
    </r>
  </si>
  <si>
    <t xml:space="preserve">Расчет: 29 / 47 (норматив)*100=62 %
(расчет производится на основании методических рекомендаций по органам государственной власти субъектов РФ и органам местного самоуправления о применении нормативов и норм оптимального зазмещения организаций культуры и обеспеченности населения услугами организаций культуры, утвержденные распоряжением Министерства культуры РФ от 23.10.2023 № Р-2879). Изменилась методика подсчета. Расчет уровня обеспеченности считается в целом по району, а не в разрезе отдельных населенных пунктов
</t>
  </si>
  <si>
    <t>Расчет: 24 / 47 (норматив)*100=51 %
(расчет производится на основании методических рекомендаций по органам государственной власти субъектов РФ и органам местного самоуправления о применении нормативов и норм оптимального зазмещения организаций культуры и обеспеченности населения услугами организаций культуры, утвержденные распоряжением Министерства культуры РФ от 23.10.2023 № Р-2879). Изменилась методика подсчета. Расчет уровня обеспеченности считается в целом по району, а не в разрезе отдельных населенных пунктов</t>
  </si>
  <si>
    <r>
      <rPr>
        <b/>
        <sz val="11"/>
        <rFont val="Times New Roman"/>
        <family val="1"/>
        <charset val="204"/>
      </rPr>
      <t xml:space="preserve">Упр.Культуры, СЗУ / данные Самарастат   </t>
    </r>
    <r>
      <rPr>
        <sz val="11"/>
        <rFont val="Times New Roman"/>
        <family val="1"/>
        <charset val="204"/>
      </rPr>
      <t xml:space="preserve">                                              Расчет: 502 чел.(1-ДМШ)+7 653 (СЗУ 1-ДО) / 9 178 (общ.численность) *100= 88,9% </t>
    </r>
  </si>
  <si>
    <t>I. Показатели эффективности деятельности органов местного самоуправления муниципального района Красноярский Самарской области</t>
  </si>
  <si>
    <t xml:space="preserve">ГБУ ДПО СО "Красноярский ресурсный центр"                                             </t>
  </si>
  <si>
    <t>УТВЕРЖДЕНА</t>
  </si>
  <si>
    <t>(в ред. Постановления Правительства РФ 
от 12.10.2015 № 1096)</t>
  </si>
  <si>
    <t xml:space="preserve"> постановлением Правительства Российской Федерации
от 17 декабря 2012 г. № 1317</t>
  </si>
  <si>
    <t>Юрия Алексеевича Горяинова</t>
  </si>
  <si>
    <t>(ф.и.о. главы местной администрации городского округа (муниципального района))</t>
  </si>
  <si>
    <t>муниципальный район Красноярский Самарской области</t>
  </si>
  <si>
    <t>наименование городского округа (муниципального района)</t>
  </si>
  <si>
    <t>Дата</t>
  </si>
  <si>
    <t>Подпись</t>
  </si>
  <si>
    <t xml:space="preserve">ДОКЛАД ГЛАВЫ </t>
  </si>
  <si>
    <r>
      <t xml:space="preserve">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t>
    </r>
    <r>
      <rPr>
        <u/>
        <sz val="14"/>
        <color theme="1"/>
        <rFont val="Times New Roman"/>
        <family val="1"/>
        <charset val="204"/>
      </rPr>
      <t>2023</t>
    </r>
    <r>
      <rPr>
        <sz val="14"/>
        <color theme="1"/>
        <rFont val="Times New Roman"/>
        <family val="1"/>
        <charset val="204"/>
      </rPr>
      <t xml:space="preserve"> год и их планируемых значениях на 3-летний период</t>
    </r>
  </si>
  <si>
    <t>"_____"  ______________ 2024 г.</t>
  </si>
  <si>
    <t>___________________________</t>
  </si>
  <si>
    <t>Подготовлено с использованием системы КонсультантПлюс</t>
  </si>
  <si>
    <t xml:space="preserve">Расчет: 11107,4/19,715=563,40 кВт/ч.                              (Уэ=Оэ/Пэ) Оэ - объем потребления электрической энергии в многоквартирных домах - 11107,4 тыс.кВтч; Пэ число проживающих в многоквартирных домах  - 19,715 тыс.чел. </t>
  </si>
  <si>
    <r>
      <rPr>
        <b/>
        <sz val="11"/>
        <color theme="1"/>
        <rFont val="Times New Roman"/>
        <family val="1"/>
        <charset val="204"/>
      </rPr>
      <t xml:space="preserve">Контрольное управление </t>
    </r>
    <r>
      <rPr>
        <sz val="11"/>
        <color theme="1"/>
        <rFont val="Times New Roman"/>
        <family val="1"/>
        <charset val="204"/>
      </rPr>
      <t xml:space="preserve">                                                                                                                  Расчет: 5526 чел. / 56 520 чел.* 100=  9,7 %                                                                                   (с июня 2019 года был заключен  договор на осуществление пассажирских перевозок с ООО «Ладья» до 2024 года по 13-ти маршрутам. В 22 населенных пунктах отсутствовало автобусное сообщение. С 28 ноября 2023 года по заявлению ООО "Ладья" прекращено осуществление перевозок. С индивидуальными предпринимателями по итогам открытых конкурсов заключены договора на осуществление перевозок по 7 муниципальным маршрутам района сроком на 5 лет.   Таким образом в 2023 г. в 59 насел.пунктах, в том числе 22 населенных пункта, отсутствует автобусное сообщение)</t>
    </r>
  </si>
  <si>
    <r>
      <rPr>
        <b/>
        <sz val="11"/>
        <color theme="1"/>
        <rFont val="Times New Roman"/>
        <family val="1"/>
        <charset val="204"/>
      </rPr>
      <t xml:space="preserve">КУМС   </t>
    </r>
    <r>
      <rPr>
        <sz val="11"/>
        <color theme="1"/>
        <rFont val="Times New Roman"/>
        <family val="1"/>
        <charset val="204"/>
      </rPr>
      <t xml:space="preserve">                                                                       Расчет: 32/229*100 =14,0 %                                                                        (всего 229 семей состояли в списке граждан, нуждающихся в улучшении жилищных условий:
3 семьи заключили договор социального найма;                                                  9 молодых семей получили соц.выплату;                                                           8 семей - договор КРСТ "Найм жилья";
12 семей - договор найма специализированного жилого фонда (дети-сироты).  </t>
    </r>
  </si>
  <si>
    <r>
      <rPr>
        <b/>
        <sz val="11"/>
        <color theme="1"/>
        <rFont val="Times New Roman"/>
        <family val="1"/>
        <charset val="204"/>
      </rPr>
      <t>Данные Самарастат</t>
    </r>
    <r>
      <rPr>
        <sz val="11"/>
        <color theme="1"/>
        <rFont val="Times New Roman"/>
        <family val="1"/>
        <charset val="204"/>
      </rPr>
      <t xml:space="preserve">                                      Расчет: 2 162/5 676*100 = 38,1 %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</si>
</sst>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sz val="16"/>
      <color theme="1"/>
      <name val="Times New Roman"/>
      <family val="1"/>
      <charset val="204"/>
    </font>
    <font>
      <sz val="10"/>
      <color theme="1"/>
      <name val="Times New Roman"/>
      <family val="1"/>
      <charset val="204"/>
    </font>
    <font>
      <sz val="12"/>
      <color theme="1"/>
      <name val="Times New Roman"/>
      <family val="1"/>
      <charset val="204"/>
    </font>
    <font>
      <b/>
      <sz val="12"/>
      <color theme="1"/>
      <name val="Times New Roman"/>
      <family val="1"/>
      <charset val="204"/>
    </font>
    <font>
      <b/>
      <sz val="10"/>
      <color theme="1"/>
      <name val="Times New Roman"/>
      <family val="1"/>
      <charset val="204"/>
    </font>
    <font>
      <sz val="12"/>
      <name val="Times New Roman"/>
      <family val="1"/>
      <charset val="204"/>
    </font>
    <font>
      <sz val="12"/>
      <color theme="1"/>
      <name val="Calibri"/>
      <family val="2"/>
      <scheme val="minor"/>
    </font>
    <font>
      <sz val="11"/>
      <color theme="1"/>
      <name val="Times New Roman"/>
      <family val="1"/>
      <charset val="204"/>
    </font>
    <font>
      <b/>
      <sz val="11"/>
      <color theme="1"/>
      <name val="Times New Roman"/>
      <family val="1"/>
      <charset val="204"/>
    </font>
    <font>
      <sz val="11"/>
      <name val="Times New Roman"/>
      <family val="1"/>
      <charset val="204"/>
    </font>
    <font>
      <b/>
      <sz val="11"/>
      <name val="Times New Roman"/>
      <family val="1"/>
      <charset val="204"/>
    </font>
    <font>
      <sz val="13"/>
      <color theme="1"/>
      <name val="Times New Roman"/>
      <family val="1"/>
      <charset val="204"/>
    </font>
    <font>
      <sz val="14"/>
      <color theme="1"/>
      <name val="Times New Roman"/>
      <family val="1"/>
      <charset val="204"/>
    </font>
    <font>
      <b/>
      <sz val="14"/>
      <color theme="1"/>
      <name val="Times New Roman"/>
      <family val="1"/>
      <charset val="204"/>
    </font>
    <font>
      <u/>
      <sz val="14"/>
      <color theme="1"/>
      <name val="Times New Roman"/>
      <family val="1"/>
      <charset val="204"/>
    </font>
    <font>
      <sz val="9"/>
      <color theme="1"/>
      <name val="Times New Roman"/>
      <family val="1"/>
      <charset val="204"/>
    </font>
    <font>
      <sz val="8"/>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76">
    <xf numFmtId="0" fontId="0" fillId="0" borderId="0" xfId="0"/>
    <xf numFmtId="0" fontId="4" fillId="0" borderId="1" xfId="0" applyFont="1" applyBorder="1" applyAlignment="1">
      <alignment horizontal="center" vertical="center"/>
    </xf>
    <xf numFmtId="0" fontId="0" fillId="0" borderId="0" xfId="0"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left" wrapText="1"/>
    </xf>
    <xf numFmtId="0" fontId="3" fillId="0" borderId="1" xfId="0" applyFont="1" applyBorder="1" applyAlignment="1">
      <alignment wrapText="1"/>
    </xf>
    <xf numFmtId="49" fontId="3" fillId="0" borderId="1" xfId="0" applyNumberFormat="1"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xf>
    <xf numFmtId="0" fontId="0" fillId="0" borderId="0" xfId="0" applyAlignment="1">
      <alignment wrapText="1"/>
    </xf>
    <xf numFmtId="0" fontId="6"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4"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3" borderId="0" xfId="0" applyFill="1" applyAlignment="1">
      <alignment wrapText="1"/>
    </xf>
    <xf numFmtId="0" fontId="0" fillId="3" borderId="0" xfId="0" applyFill="1"/>
    <xf numFmtId="0" fontId="4" fillId="2" borderId="1" xfId="0" applyFont="1" applyFill="1" applyBorder="1" applyAlignment="1">
      <alignment horizontal="center" vertical="center"/>
    </xf>
    <xf numFmtId="1" fontId="3" fillId="0" borderId="1" xfId="0" applyNumberFormat="1" applyFont="1" applyBorder="1" applyAlignment="1">
      <alignment horizontal="center" vertical="center"/>
    </xf>
    <xf numFmtId="2" fontId="3" fillId="0" borderId="1" xfId="0" applyNumberFormat="1" applyFont="1" applyBorder="1" applyAlignment="1">
      <alignment horizontal="center" vertical="center"/>
    </xf>
    <xf numFmtId="0" fontId="0" fillId="0" borderId="0" xfId="0" applyFont="1" applyAlignment="1">
      <alignment wrapText="1"/>
    </xf>
    <xf numFmtId="0" fontId="0" fillId="0" borderId="0" xfId="0" applyFont="1"/>
    <xf numFmtId="0" fontId="0" fillId="0" borderId="0" xfId="0" applyAlignment="1">
      <alignment horizontal="center" vertical="center" wrapText="1"/>
    </xf>
    <xf numFmtId="164" fontId="3" fillId="0" borderId="1" xfId="0" applyNumberFormat="1" applyFont="1" applyBorder="1" applyAlignment="1">
      <alignment horizontal="center" vertical="center"/>
    </xf>
    <xf numFmtId="2" fontId="3" fillId="3" borderId="1" xfId="0" applyNumberFormat="1" applyFont="1" applyFill="1" applyBorder="1" applyAlignment="1">
      <alignment horizontal="center" vertical="center"/>
    </xf>
    <xf numFmtId="164" fontId="3" fillId="3"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2" fontId="3" fillId="2" borderId="1" xfId="0" applyNumberFormat="1" applyFont="1" applyFill="1" applyBorder="1" applyAlignment="1">
      <alignment horizontal="center" vertical="center"/>
    </xf>
    <xf numFmtId="1" fontId="3" fillId="3" borderId="1" xfId="0" applyNumberFormat="1" applyFont="1" applyFill="1" applyBorder="1" applyAlignment="1">
      <alignment horizontal="center" vertical="center"/>
    </xf>
    <xf numFmtId="164" fontId="3" fillId="0" borderId="1" xfId="0" applyNumberFormat="1" applyFont="1" applyBorder="1" applyAlignment="1">
      <alignment horizontal="center" vertical="center" wrapText="1"/>
    </xf>
    <xf numFmtId="164" fontId="6"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wrapText="1"/>
    </xf>
    <xf numFmtId="0" fontId="11" fillId="2" borderId="1" xfId="0" applyFont="1" applyFill="1" applyBorder="1" applyAlignment="1">
      <alignment horizontal="center" vertical="center" wrapText="1"/>
    </xf>
    <xf numFmtId="0" fontId="8" fillId="2" borderId="1" xfId="0" applyFont="1" applyFill="1" applyBorder="1" applyAlignment="1">
      <alignment horizontal="center" wrapText="1"/>
    </xf>
    <xf numFmtId="0" fontId="12" fillId="0" borderId="0" xfId="0" applyFont="1"/>
    <xf numFmtId="0" fontId="1" fillId="0" borderId="0" xfId="0" applyFont="1" applyBorder="1" applyAlignment="1">
      <alignment vertical="center" wrapText="1"/>
    </xf>
    <xf numFmtId="0" fontId="16" fillId="0" borderId="0" xfId="0" applyFont="1" applyAlignment="1"/>
    <xf numFmtId="0" fontId="13" fillId="0" borderId="0" xfId="0" applyFont="1" applyAlignment="1">
      <alignment horizontal="center" vertical="center" wrapText="1"/>
    </xf>
    <xf numFmtId="2" fontId="6" fillId="3"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2" fillId="0" borderId="0" xfId="0" applyFont="1" applyAlignment="1">
      <alignment horizontal="center"/>
    </xf>
    <xf numFmtId="0" fontId="13" fillId="0" borderId="0" xfId="0" applyFont="1" applyAlignment="1">
      <alignment horizontal="center" vertical="center" wrapText="1"/>
    </xf>
    <xf numFmtId="0" fontId="12" fillId="0" borderId="0" xfId="0" applyFont="1" applyAlignment="1">
      <alignment horizontal="center"/>
    </xf>
    <xf numFmtId="0" fontId="17" fillId="0" borderId="0" xfId="0" applyFont="1" applyAlignment="1">
      <alignment horizontal="center"/>
    </xf>
    <xf numFmtId="0" fontId="2" fillId="0" borderId="0" xfId="0" applyFont="1" applyAlignment="1">
      <alignment horizontal="center" vertical="center" wrapText="1"/>
    </xf>
    <xf numFmtId="0" fontId="8" fillId="0" borderId="0" xfId="0" applyFont="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4" fillId="0" borderId="0" xfId="0" applyFont="1" applyAlignment="1">
      <alignment horizontal="center" vertical="center"/>
    </xf>
    <xf numFmtId="0" fontId="13" fillId="0" borderId="6" xfId="0" applyFont="1" applyBorder="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center" vertical="center" wrapText="1"/>
    </xf>
    <xf numFmtId="0" fontId="1" fillId="0" borderId="0" xfId="0" applyFont="1" applyBorder="1" applyAlignment="1">
      <alignment horizontal="center" vertical="center" wrapText="1"/>
    </xf>
    <xf numFmtId="0" fontId="0" fillId="0" borderId="1" xfId="0"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left"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tabSelected="1" view="pageBreakPreview" zoomScaleNormal="130" zoomScaleSheetLayoutView="100" workbookViewId="0">
      <selection activeCell="A14" sqref="A14:I14"/>
    </sheetView>
  </sheetViews>
  <sheetFormatPr defaultRowHeight="15" x14ac:dyDescent="0.25"/>
  <cols>
    <col min="1" max="1" width="13.28515625" customWidth="1"/>
    <col min="2" max="2" width="13.42578125" customWidth="1"/>
    <col min="3" max="3" width="13.5703125" customWidth="1"/>
    <col min="4" max="4" width="14.85546875" customWidth="1"/>
    <col min="5" max="5" width="15.140625" customWidth="1"/>
    <col min="6" max="6" width="10.85546875" customWidth="1"/>
    <col min="7" max="7" width="12.42578125" customWidth="1"/>
    <col min="8" max="8" width="9.85546875" customWidth="1"/>
    <col min="9" max="9" width="27" customWidth="1"/>
  </cols>
  <sheetData>
    <row r="1" spans="1:9" x14ac:dyDescent="0.25">
      <c r="G1" s="46"/>
      <c r="H1" s="54" t="s">
        <v>186</v>
      </c>
      <c r="I1" s="54"/>
    </row>
    <row r="4" spans="1:9" ht="18" customHeight="1" x14ac:dyDescent="0.25">
      <c r="A4" s="45"/>
      <c r="B4" s="45"/>
      <c r="C4" s="45"/>
      <c r="D4" s="45"/>
      <c r="E4" s="45"/>
      <c r="F4" s="45"/>
      <c r="G4" s="45"/>
      <c r="H4" s="62" t="s">
        <v>173</v>
      </c>
      <c r="I4" s="63"/>
    </row>
    <row r="5" spans="1:9" ht="44.25" customHeight="1" x14ac:dyDescent="0.25">
      <c r="H5" s="57" t="s">
        <v>175</v>
      </c>
      <c r="I5" s="58"/>
    </row>
    <row r="6" spans="1:9" ht="29.25" customHeight="1" x14ac:dyDescent="0.25">
      <c r="H6" s="55" t="s">
        <v>174</v>
      </c>
      <c r="I6" s="56"/>
    </row>
    <row r="7" spans="1:9" ht="21" customHeight="1" x14ac:dyDescent="0.25"/>
    <row r="8" spans="1:9" ht="24" customHeight="1" x14ac:dyDescent="0.25"/>
    <row r="9" spans="1:9" ht="21" customHeight="1" x14ac:dyDescent="0.25">
      <c r="A9" s="59" t="s">
        <v>182</v>
      </c>
      <c r="B9" s="59"/>
      <c r="C9" s="59"/>
      <c r="D9" s="59"/>
      <c r="E9" s="59"/>
      <c r="F9" s="59"/>
      <c r="G9" s="59"/>
      <c r="H9" s="59"/>
      <c r="I9" s="59"/>
    </row>
    <row r="10" spans="1:9" ht="21" customHeight="1" x14ac:dyDescent="0.25">
      <c r="A10" s="60" t="s">
        <v>176</v>
      </c>
      <c r="B10" s="60"/>
      <c r="C10" s="60"/>
      <c r="D10" s="60"/>
      <c r="E10" s="60"/>
      <c r="F10" s="60"/>
      <c r="G10" s="60"/>
      <c r="H10" s="60"/>
      <c r="I10" s="60"/>
    </row>
    <row r="11" spans="1:9" ht="18" customHeight="1" x14ac:dyDescent="0.25">
      <c r="A11" s="61" t="s">
        <v>177</v>
      </c>
      <c r="B11" s="61"/>
      <c r="C11" s="61"/>
      <c r="D11" s="61"/>
      <c r="E11" s="61"/>
      <c r="F11" s="61"/>
      <c r="G11" s="61"/>
      <c r="H11" s="61"/>
      <c r="I11" s="61"/>
    </row>
    <row r="12" spans="1:9" ht="23.25" customHeight="1" x14ac:dyDescent="0.25">
      <c r="A12" s="60" t="s">
        <v>178</v>
      </c>
      <c r="B12" s="60"/>
      <c r="C12" s="60"/>
      <c r="D12" s="60"/>
      <c r="E12" s="60"/>
      <c r="F12" s="60"/>
      <c r="G12" s="60"/>
      <c r="H12" s="60"/>
      <c r="I12" s="60"/>
    </row>
    <row r="13" spans="1:9" x14ac:dyDescent="0.25">
      <c r="A13" s="51" t="s">
        <v>179</v>
      </c>
      <c r="B13" s="51"/>
      <c r="C13" s="51"/>
      <c r="D13" s="51"/>
      <c r="E13" s="51"/>
      <c r="F13" s="51"/>
      <c r="G13" s="51"/>
      <c r="H13" s="51"/>
      <c r="I13" s="51"/>
    </row>
    <row r="14" spans="1:9" ht="62.25" customHeight="1" x14ac:dyDescent="0.25">
      <c r="A14" s="52" t="s">
        <v>183</v>
      </c>
      <c r="B14" s="52"/>
      <c r="C14" s="52"/>
      <c r="D14" s="52"/>
      <c r="E14" s="52"/>
      <c r="F14" s="52"/>
      <c r="G14" s="52"/>
      <c r="H14" s="52"/>
      <c r="I14" s="52"/>
    </row>
    <row r="15" spans="1:9" ht="43.5" customHeight="1" x14ac:dyDescent="0.25">
      <c r="A15" s="47"/>
      <c r="B15" s="47"/>
      <c r="C15" s="47"/>
      <c r="D15" s="47"/>
      <c r="E15" s="47"/>
      <c r="F15" s="47"/>
      <c r="G15" s="47"/>
      <c r="H15" s="47"/>
      <c r="I15" s="47"/>
    </row>
    <row r="17" spans="7:9" ht="16.5" x14ac:dyDescent="0.25">
      <c r="G17" s="44" t="s">
        <v>181</v>
      </c>
      <c r="H17" s="53" t="s">
        <v>185</v>
      </c>
      <c r="I17" s="53"/>
    </row>
    <row r="18" spans="7:9" ht="16.5" x14ac:dyDescent="0.25">
      <c r="G18" s="44" t="s">
        <v>180</v>
      </c>
      <c r="H18" s="53" t="s">
        <v>184</v>
      </c>
      <c r="I18" s="53"/>
    </row>
    <row r="19" spans="7:9" ht="12" customHeight="1" x14ac:dyDescent="0.25"/>
  </sheetData>
  <mergeCells count="12">
    <mergeCell ref="A13:I13"/>
    <mergeCell ref="A14:I14"/>
    <mergeCell ref="H18:I18"/>
    <mergeCell ref="H17:I17"/>
    <mergeCell ref="H1:I1"/>
    <mergeCell ref="H6:I6"/>
    <mergeCell ref="H5:I5"/>
    <mergeCell ref="A9:I9"/>
    <mergeCell ref="A10:I10"/>
    <mergeCell ref="A11:I11"/>
    <mergeCell ref="A12:I12"/>
    <mergeCell ref="H4:I4"/>
  </mergeCells>
  <pageMargins left="0.78740157480314965" right="0.70866141732283472" top="0.78740157480314965" bottom="0.39370078740157483" header="0.19685039370078741" footer="0.19685039370078741"/>
  <pageSetup paperSize="9"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2"/>
  <sheetViews>
    <sheetView view="pageBreakPreview" zoomScale="90" zoomScaleNormal="110" zoomScaleSheetLayoutView="90" workbookViewId="0">
      <selection activeCell="C7" sqref="C7"/>
    </sheetView>
  </sheetViews>
  <sheetFormatPr defaultRowHeight="15" x14ac:dyDescent="0.25"/>
  <cols>
    <col min="1" max="1" width="7" style="2" customWidth="1"/>
    <col min="2" max="2" width="41.28515625" customWidth="1"/>
    <col min="3" max="3" width="11.140625" customWidth="1"/>
    <col min="4" max="4" width="9.5703125" bestFit="1" customWidth="1"/>
    <col min="5" max="5" width="11.42578125" style="22" customWidth="1"/>
    <col min="6" max="8" width="10.7109375" bestFit="1" customWidth="1"/>
    <col min="9" max="9" width="33.5703125" style="27" customWidth="1"/>
  </cols>
  <sheetData>
    <row r="1" spans="1:22" ht="42" customHeight="1" x14ac:dyDescent="0.25">
      <c r="A1" s="63" t="s">
        <v>171</v>
      </c>
      <c r="B1" s="63"/>
      <c r="C1" s="63"/>
      <c r="D1" s="63"/>
      <c r="E1" s="63"/>
      <c r="F1" s="63"/>
      <c r="G1" s="63"/>
      <c r="H1" s="63"/>
      <c r="I1" s="63"/>
    </row>
    <row r="2" spans="1:22" x14ac:dyDescent="0.25">
      <c r="A2" s="75" t="s">
        <v>0</v>
      </c>
      <c r="B2" s="75"/>
      <c r="C2" s="75"/>
      <c r="D2" s="75"/>
      <c r="E2" s="75"/>
      <c r="F2" s="75"/>
      <c r="G2" s="75"/>
      <c r="H2" s="75"/>
      <c r="I2" s="75"/>
    </row>
    <row r="3" spans="1:22" ht="15" customHeight="1" x14ac:dyDescent="0.25">
      <c r="A3" s="68" t="s">
        <v>1</v>
      </c>
      <c r="B3" s="68"/>
      <c r="C3" s="68" t="s">
        <v>2</v>
      </c>
      <c r="D3" s="65" t="s">
        <v>3</v>
      </c>
      <c r="E3" s="65"/>
      <c r="F3" s="65"/>
      <c r="G3" s="65"/>
      <c r="H3" s="65"/>
      <c r="I3" s="66" t="s">
        <v>4</v>
      </c>
    </row>
    <row r="4" spans="1:22" ht="61.5" customHeight="1" x14ac:dyDescent="0.25">
      <c r="A4" s="68"/>
      <c r="B4" s="68"/>
      <c r="C4" s="68"/>
      <c r="D4" s="50">
        <v>2022</v>
      </c>
      <c r="E4" s="17">
        <v>2023</v>
      </c>
      <c r="F4" s="50">
        <v>2024</v>
      </c>
      <c r="G4" s="50">
        <v>2025</v>
      </c>
      <c r="H4" s="50">
        <v>2026</v>
      </c>
      <c r="I4" s="66"/>
    </row>
    <row r="5" spans="1:22" ht="15.75" x14ac:dyDescent="0.25">
      <c r="A5" s="64">
        <v>1</v>
      </c>
      <c r="B5" s="64"/>
      <c r="C5" s="1">
        <v>2</v>
      </c>
      <c r="D5" s="1">
        <v>3</v>
      </c>
      <c r="E5" s="23">
        <v>4</v>
      </c>
      <c r="F5" s="1">
        <v>5</v>
      </c>
      <c r="G5" s="1">
        <v>6</v>
      </c>
      <c r="H5" s="1">
        <v>7</v>
      </c>
      <c r="I5" s="9">
        <v>8</v>
      </c>
    </row>
    <row r="6" spans="1:22" ht="15.75" customHeight="1" x14ac:dyDescent="0.25">
      <c r="A6" s="66" t="s">
        <v>5</v>
      </c>
      <c r="B6" s="66"/>
      <c r="C6" s="66"/>
      <c r="D6" s="66"/>
      <c r="E6" s="66"/>
      <c r="F6" s="66"/>
      <c r="G6" s="66"/>
      <c r="H6" s="66"/>
      <c r="I6" s="66"/>
    </row>
    <row r="7" spans="1:22" ht="57" customHeight="1" x14ac:dyDescent="0.25">
      <c r="A7" s="5">
        <v>1</v>
      </c>
      <c r="B7" s="3" t="s">
        <v>6</v>
      </c>
      <c r="C7" s="5" t="s">
        <v>97</v>
      </c>
      <c r="D7" s="5">
        <v>357</v>
      </c>
      <c r="E7" s="18">
        <v>383</v>
      </c>
      <c r="F7" s="32">
        <v>390</v>
      </c>
      <c r="G7" s="32">
        <v>400</v>
      </c>
      <c r="H7" s="32">
        <v>410</v>
      </c>
      <c r="I7" s="40" t="s">
        <v>145</v>
      </c>
      <c r="J7" s="12"/>
      <c r="K7" s="12"/>
      <c r="L7" s="12"/>
      <c r="M7" s="12"/>
      <c r="N7" s="12"/>
      <c r="O7" s="12"/>
      <c r="P7" s="12"/>
      <c r="Q7" s="12"/>
      <c r="R7" s="12"/>
      <c r="S7" s="12"/>
      <c r="T7" s="12"/>
      <c r="U7" s="12"/>
      <c r="V7" s="12"/>
    </row>
    <row r="8" spans="1:22" ht="111.75" customHeight="1" x14ac:dyDescent="0.25">
      <c r="A8" s="5">
        <v>2</v>
      </c>
      <c r="B8" s="3" t="s">
        <v>7</v>
      </c>
      <c r="C8" s="5" t="s">
        <v>98</v>
      </c>
      <c r="D8" s="29">
        <v>34</v>
      </c>
      <c r="E8" s="18">
        <v>38.1</v>
      </c>
      <c r="F8" s="5">
        <v>38.299999999999997</v>
      </c>
      <c r="G8" s="5">
        <v>38.5</v>
      </c>
      <c r="H8" s="29">
        <v>38.9</v>
      </c>
      <c r="I8" s="40" t="s">
        <v>190</v>
      </c>
      <c r="J8" s="12"/>
      <c r="K8" s="12"/>
      <c r="L8" s="12"/>
      <c r="M8" s="12"/>
      <c r="N8" s="12"/>
      <c r="O8" s="12"/>
      <c r="P8" s="12"/>
      <c r="Q8" s="12"/>
      <c r="R8" s="12"/>
      <c r="S8" s="12"/>
      <c r="T8" s="12"/>
      <c r="U8" s="12"/>
      <c r="V8" s="12"/>
    </row>
    <row r="9" spans="1:22" ht="57.75" customHeight="1" x14ac:dyDescent="0.25">
      <c r="A9" s="5">
        <v>3</v>
      </c>
      <c r="B9" s="3" t="s">
        <v>8</v>
      </c>
      <c r="C9" s="5" t="s">
        <v>99</v>
      </c>
      <c r="D9" s="25">
        <v>16697.400000000001</v>
      </c>
      <c r="E9" s="30">
        <f>6377500000/56520</f>
        <v>112836.16418966737</v>
      </c>
      <c r="F9" s="25">
        <v>113000</v>
      </c>
      <c r="G9" s="25">
        <v>20871.75</v>
      </c>
      <c r="H9" s="25">
        <v>20890</v>
      </c>
      <c r="I9" s="40" t="s">
        <v>141</v>
      </c>
      <c r="J9" s="12"/>
      <c r="K9" s="12"/>
      <c r="L9" s="12"/>
      <c r="M9" s="12"/>
      <c r="N9" s="12"/>
      <c r="O9" s="12"/>
      <c r="P9" s="12"/>
      <c r="Q9" s="12"/>
      <c r="R9" s="12"/>
      <c r="S9" s="12"/>
      <c r="T9" s="12"/>
      <c r="U9" s="12"/>
      <c r="V9" s="12"/>
    </row>
    <row r="10" spans="1:22" ht="112.5" customHeight="1" x14ac:dyDescent="0.25">
      <c r="A10" s="5">
        <v>4</v>
      </c>
      <c r="B10" s="3" t="s">
        <v>9</v>
      </c>
      <c r="C10" s="5" t="s">
        <v>98</v>
      </c>
      <c r="D10" s="29">
        <f>186536/247889*100</f>
        <v>75.249809390493326</v>
      </c>
      <c r="E10" s="18">
        <v>75.2</v>
      </c>
      <c r="F10" s="29">
        <v>75.900000000000006</v>
      </c>
      <c r="G10" s="29">
        <v>76.099999999999994</v>
      </c>
      <c r="H10" s="29">
        <v>76.5</v>
      </c>
      <c r="I10" s="40" t="s">
        <v>164</v>
      </c>
      <c r="J10" s="12"/>
      <c r="K10" s="12"/>
      <c r="L10" s="12"/>
      <c r="M10" s="12"/>
      <c r="N10" s="12"/>
      <c r="O10" s="12"/>
      <c r="P10" s="12"/>
      <c r="Q10" s="12"/>
      <c r="R10" s="12"/>
      <c r="S10" s="12"/>
      <c r="T10" s="12"/>
      <c r="U10" s="12"/>
      <c r="V10" s="12"/>
    </row>
    <row r="11" spans="1:22" ht="125.25" customHeight="1" x14ac:dyDescent="0.25">
      <c r="A11" s="5">
        <v>5</v>
      </c>
      <c r="B11" s="3" t="s">
        <v>10</v>
      </c>
      <c r="C11" s="5" t="s">
        <v>98</v>
      </c>
      <c r="D11" s="5">
        <v>100</v>
      </c>
      <c r="E11" s="18">
        <v>93.3</v>
      </c>
      <c r="F11" s="5">
        <v>100</v>
      </c>
      <c r="G11" s="5">
        <v>100</v>
      </c>
      <c r="H11" s="5">
        <v>100</v>
      </c>
      <c r="I11" s="40" t="s">
        <v>165</v>
      </c>
      <c r="J11" s="12"/>
      <c r="K11" s="12"/>
      <c r="L11" s="12"/>
      <c r="M11" s="12"/>
      <c r="N11" s="12"/>
      <c r="O11" s="12"/>
      <c r="P11" s="12"/>
      <c r="Q11" s="12"/>
      <c r="R11" s="12"/>
      <c r="S11" s="12"/>
      <c r="T11" s="12"/>
      <c r="U11" s="12"/>
      <c r="V11" s="12"/>
    </row>
    <row r="12" spans="1:22" ht="106.5" customHeight="1" x14ac:dyDescent="0.25">
      <c r="A12" s="5">
        <v>6</v>
      </c>
      <c r="B12" s="3" t="s">
        <v>11</v>
      </c>
      <c r="C12" s="5" t="s">
        <v>98</v>
      </c>
      <c r="D12" s="5">
        <v>57.1</v>
      </c>
      <c r="E12" s="18">
        <v>57.2</v>
      </c>
      <c r="F12" s="29">
        <v>57</v>
      </c>
      <c r="G12" s="29">
        <v>56.8</v>
      </c>
      <c r="H12" s="29">
        <v>56.5</v>
      </c>
      <c r="I12" s="40" t="s">
        <v>138</v>
      </c>
      <c r="J12" s="12"/>
      <c r="K12" s="12"/>
      <c r="L12" s="12"/>
      <c r="M12" s="12"/>
      <c r="N12" s="12"/>
      <c r="O12" s="12"/>
      <c r="P12" s="12"/>
      <c r="Q12" s="12"/>
      <c r="R12" s="12"/>
      <c r="S12" s="12"/>
      <c r="T12" s="12"/>
      <c r="U12" s="12"/>
      <c r="V12" s="12"/>
    </row>
    <row r="13" spans="1:22" ht="342" customHeight="1" x14ac:dyDescent="0.25">
      <c r="A13" s="5">
        <v>7</v>
      </c>
      <c r="B13" s="3" t="s">
        <v>12</v>
      </c>
      <c r="C13" s="5" t="s">
        <v>98</v>
      </c>
      <c r="D13" s="5">
        <v>0.73</v>
      </c>
      <c r="E13" s="18">
        <v>9.6999999999999993</v>
      </c>
      <c r="F13" s="29">
        <v>5.8</v>
      </c>
      <c r="G13" s="29">
        <v>3.9</v>
      </c>
      <c r="H13" s="29">
        <v>2.2000000000000002</v>
      </c>
      <c r="I13" s="40" t="s">
        <v>188</v>
      </c>
      <c r="J13" s="12"/>
      <c r="K13" s="12"/>
      <c r="L13" s="12"/>
      <c r="M13" s="12"/>
      <c r="N13" s="12"/>
      <c r="O13" s="12"/>
      <c r="P13" s="12"/>
      <c r="Q13" s="12"/>
      <c r="R13" s="12"/>
      <c r="S13" s="12"/>
      <c r="T13" s="12"/>
      <c r="U13" s="12"/>
      <c r="V13" s="12"/>
    </row>
    <row r="14" spans="1:22" ht="60.75" customHeight="1" x14ac:dyDescent="0.25">
      <c r="A14" s="5">
        <v>8</v>
      </c>
      <c r="B14" s="3" t="s">
        <v>13</v>
      </c>
      <c r="C14" s="5"/>
      <c r="D14" s="5" t="s">
        <v>100</v>
      </c>
      <c r="E14" s="18" t="s">
        <v>100</v>
      </c>
      <c r="F14" s="5" t="s">
        <v>100</v>
      </c>
      <c r="G14" s="5" t="s">
        <v>100</v>
      </c>
      <c r="H14" s="5" t="s">
        <v>100</v>
      </c>
      <c r="I14" s="40" t="s">
        <v>117</v>
      </c>
      <c r="J14" s="12"/>
      <c r="K14" s="12"/>
      <c r="L14" s="12"/>
      <c r="M14" s="12"/>
      <c r="N14" s="12"/>
      <c r="O14" s="12"/>
      <c r="P14" s="12"/>
      <c r="Q14" s="12"/>
      <c r="R14" s="12"/>
      <c r="S14" s="12"/>
      <c r="T14" s="12"/>
      <c r="U14" s="12"/>
      <c r="V14" s="12"/>
    </row>
    <row r="15" spans="1:22" ht="39" customHeight="1" x14ac:dyDescent="0.25">
      <c r="A15" s="8" t="s">
        <v>20</v>
      </c>
      <c r="B15" s="3" t="s">
        <v>14</v>
      </c>
      <c r="C15" s="5" t="s">
        <v>99</v>
      </c>
      <c r="D15" s="25">
        <v>44186.9</v>
      </c>
      <c r="E15" s="30">
        <v>55120.9</v>
      </c>
      <c r="F15" s="33">
        <v>56000</v>
      </c>
      <c r="G15" s="33">
        <v>57500</v>
      </c>
      <c r="H15" s="33">
        <v>59000</v>
      </c>
      <c r="I15" s="38" t="s">
        <v>117</v>
      </c>
      <c r="J15" s="12"/>
      <c r="K15" s="12"/>
      <c r="L15" s="12"/>
      <c r="M15" s="12"/>
      <c r="N15" s="12"/>
      <c r="O15" s="12"/>
      <c r="P15" s="12"/>
      <c r="Q15" s="12"/>
      <c r="R15" s="12"/>
      <c r="S15" s="12"/>
      <c r="T15" s="12"/>
      <c r="U15" s="12"/>
      <c r="V15" s="12"/>
    </row>
    <row r="16" spans="1:22" ht="96" customHeight="1" x14ac:dyDescent="0.25">
      <c r="A16" s="8" t="s">
        <v>21</v>
      </c>
      <c r="B16" s="3" t="s">
        <v>15</v>
      </c>
      <c r="C16" s="5" t="s">
        <v>99</v>
      </c>
      <c r="D16" s="5" t="s">
        <v>101</v>
      </c>
      <c r="E16" s="18" t="s">
        <v>101</v>
      </c>
      <c r="F16" s="32" t="s">
        <v>101</v>
      </c>
      <c r="G16" s="32" t="s">
        <v>101</v>
      </c>
      <c r="H16" s="32" t="s">
        <v>101</v>
      </c>
      <c r="I16" s="40" t="s">
        <v>123</v>
      </c>
      <c r="J16" s="12"/>
      <c r="K16" s="12"/>
      <c r="L16" s="12"/>
      <c r="M16" s="12"/>
      <c r="N16" s="12"/>
      <c r="O16" s="12"/>
      <c r="P16" s="12"/>
      <c r="Q16" s="12"/>
      <c r="R16" s="12"/>
      <c r="S16" s="12"/>
      <c r="T16" s="12"/>
      <c r="U16" s="12"/>
      <c r="V16" s="12"/>
    </row>
    <row r="17" spans="1:22" ht="96.75" customHeight="1" x14ac:dyDescent="0.25">
      <c r="A17" s="8" t="s">
        <v>22</v>
      </c>
      <c r="B17" s="3" t="s">
        <v>16</v>
      </c>
      <c r="C17" s="5" t="s">
        <v>99</v>
      </c>
      <c r="D17" s="5" t="s">
        <v>101</v>
      </c>
      <c r="E17" s="18" t="s">
        <v>101</v>
      </c>
      <c r="F17" s="32" t="s">
        <v>101</v>
      </c>
      <c r="G17" s="32" t="s">
        <v>101</v>
      </c>
      <c r="H17" s="32" t="s">
        <v>101</v>
      </c>
      <c r="I17" s="40" t="s">
        <v>124</v>
      </c>
      <c r="J17" s="12"/>
      <c r="K17" s="12"/>
      <c r="L17" s="12"/>
      <c r="M17" s="12"/>
      <c r="N17" s="12"/>
      <c r="O17" s="12"/>
      <c r="P17" s="12"/>
      <c r="Q17" s="12"/>
      <c r="R17" s="12"/>
      <c r="S17" s="12"/>
      <c r="T17" s="12"/>
      <c r="U17" s="12"/>
      <c r="V17" s="12"/>
    </row>
    <row r="18" spans="1:22" ht="91.5" customHeight="1" x14ac:dyDescent="0.25">
      <c r="A18" s="8" t="s">
        <v>23</v>
      </c>
      <c r="B18" s="3" t="s">
        <v>17</v>
      </c>
      <c r="C18" s="5" t="s">
        <v>99</v>
      </c>
      <c r="D18" s="5" t="s">
        <v>101</v>
      </c>
      <c r="E18" s="18" t="s">
        <v>101</v>
      </c>
      <c r="F18" s="32" t="s">
        <v>101</v>
      </c>
      <c r="G18" s="32" t="s">
        <v>101</v>
      </c>
      <c r="H18" s="32" t="s">
        <v>101</v>
      </c>
      <c r="I18" s="40" t="s">
        <v>125</v>
      </c>
      <c r="J18" s="12"/>
      <c r="K18" s="12"/>
      <c r="L18" s="12"/>
      <c r="M18" s="12"/>
      <c r="N18" s="12"/>
      <c r="O18" s="12"/>
      <c r="P18" s="12"/>
      <c r="Q18" s="12"/>
      <c r="R18" s="12"/>
      <c r="S18" s="12"/>
      <c r="T18" s="12"/>
      <c r="U18" s="12"/>
      <c r="V18" s="12"/>
    </row>
    <row r="19" spans="1:22" ht="28.5" customHeight="1" x14ac:dyDescent="0.25">
      <c r="A19" s="8" t="s">
        <v>24</v>
      </c>
      <c r="B19" s="3" t="s">
        <v>18</v>
      </c>
      <c r="C19" s="5" t="s">
        <v>99</v>
      </c>
      <c r="D19" s="25">
        <v>41779.1</v>
      </c>
      <c r="E19" s="30">
        <v>47307</v>
      </c>
      <c r="F19" s="33">
        <v>48000</v>
      </c>
      <c r="G19" s="33">
        <v>49000</v>
      </c>
      <c r="H19" s="33">
        <v>50000</v>
      </c>
      <c r="I19" s="38" t="s">
        <v>117</v>
      </c>
      <c r="J19" s="12"/>
      <c r="K19" s="12"/>
      <c r="L19" s="12"/>
      <c r="M19" s="12"/>
      <c r="N19" s="12"/>
      <c r="O19" s="12"/>
      <c r="P19" s="12"/>
      <c r="Q19" s="12"/>
      <c r="R19" s="12"/>
      <c r="S19" s="12"/>
      <c r="T19" s="12"/>
      <c r="U19" s="12"/>
      <c r="V19" s="12"/>
    </row>
    <row r="20" spans="1:22" ht="30" customHeight="1" x14ac:dyDescent="0.25">
      <c r="A20" s="8" t="s">
        <v>25</v>
      </c>
      <c r="B20" s="3" t="s">
        <v>19</v>
      </c>
      <c r="C20" s="5" t="s">
        <v>99</v>
      </c>
      <c r="D20" s="25">
        <v>30273</v>
      </c>
      <c r="E20" s="30">
        <v>36847.199999999997</v>
      </c>
      <c r="F20" s="33">
        <v>38000</v>
      </c>
      <c r="G20" s="33">
        <v>39000</v>
      </c>
      <c r="H20" s="33">
        <v>40000</v>
      </c>
      <c r="I20" s="38" t="s">
        <v>118</v>
      </c>
      <c r="J20" s="12"/>
      <c r="K20" s="12"/>
      <c r="L20" s="12"/>
      <c r="M20" s="12"/>
      <c r="N20" s="12"/>
      <c r="O20" s="12"/>
      <c r="P20" s="12"/>
      <c r="Q20" s="12"/>
      <c r="R20" s="12"/>
      <c r="S20" s="12"/>
      <c r="T20" s="12"/>
      <c r="U20" s="12"/>
      <c r="V20" s="12"/>
    </row>
    <row r="21" spans="1:22" ht="18.75" customHeight="1" x14ac:dyDescent="0.25">
      <c r="A21" s="67" t="s">
        <v>26</v>
      </c>
      <c r="B21" s="67"/>
      <c r="C21" s="67"/>
      <c r="D21" s="67"/>
      <c r="E21" s="67"/>
      <c r="F21" s="67"/>
      <c r="G21" s="67"/>
      <c r="H21" s="67"/>
      <c r="I21" s="67"/>
    </row>
    <row r="22" spans="1:22" ht="157.5" customHeight="1" x14ac:dyDescent="0.25">
      <c r="A22" s="5">
        <v>9</v>
      </c>
      <c r="B22" s="3" t="s">
        <v>27</v>
      </c>
      <c r="C22" s="5" t="s">
        <v>98</v>
      </c>
      <c r="D22" s="5">
        <v>68.5</v>
      </c>
      <c r="E22" s="18">
        <v>78.099999999999994</v>
      </c>
      <c r="F22" s="5">
        <v>78.2</v>
      </c>
      <c r="G22" s="29">
        <v>78.2</v>
      </c>
      <c r="H22" s="5">
        <v>78.2</v>
      </c>
      <c r="I22" s="40" t="s">
        <v>146</v>
      </c>
      <c r="J22" s="12"/>
      <c r="K22" s="12"/>
      <c r="L22" s="12"/>
      <c r="M22" s="12"/>
      <c r="N22" s="12"/>
      <c r="O22" s="12"/>
      <c r="P22" s="12"/>
      <c r="Q22" s="12"/>
      <c r="R22" s="12"/>
      <c r="S22" s="12"/>
      <c r="T22" s="12"/>
      <c r="U22" s="12"/>
      <c r="V22" s="12"/>
    </row>
    <row r="23" spans="1:22" ht="187.5" customHeight="1" x14ac:dyDescent="0.25">
      <c r="A23" s="5">
        <v>10</v>
      </c>
      <c r="B23" s="3" t="s">
        <v>28</v>
      </c>
      <c r="C23" s="5" t="s">
        <v>98</v>
      </c>
      <c r="D23" s="5">
        <v>13.6</v>
      </c>
      <c r="E23" s="18">
        <v>13.7</v>
      </c>
      <c r="F23" s="5">
        <v>13.8</v>
      </c>
      <c r="G23" s="5">
        <v>13.8</v>
      </c>
      <c r="H23" s="5">
        <v>13.8</v>
      </c>
      <c r="I23" s="40" t="s">
        <v>147</v>
      </c>
      <c r="J23" s="12"/>
      <c r="K23" s="12"/>
      <c r="L23" s="12"/>
      <c r="M23" s="12"/>
      <c r="N23" s="12"/>
      <c r="O23" s="12"/>
      <c r="P23" s="12"/>
      <c r="Q23" s="12"/>
      <c r="R23" s="12"/>
      <c r="S23" s="12"/>
      <c r="T23" s="12"/>
      <c r="U23" s="12"/>
      <c r="V23" s="12"/>
    </row>
    <row r="24" spans="1:22" ht="201" customHeight="1" x14ac:dyDescent="0.25">
      <c r="A24" s="5">
        <v>11</v>
      </c>
      <c r="B24" s="3" t="s">
        <v>29</v>
      </c>
      <c r="C24" s="5" t="s">
        <v>98</v>
      </c>
      <c r="D24" s="5">
        <v>8.3000000000000007</v>
      </c>
      <c r="E24" s="18">
        <v>8.3000000000000007</v>
      </c>
      <c r="F24" s="5">
        <v>8.3000000000000007</v>
      </c>
      <c r="G24" s="5">
        <v>4.2</v>
      </c>
      <c r="H24" s="5">
        <v>4.2</v>
      </c>
      <c r="I24" s="40" t="s">
        <v>148</v>
      </c>
      <c r="J24" s="12"/>
      <c r="K24" s="12"/>
      <c r="L24" s="12"/>
      <c r="M24" s="12"/>
      <c r="N24" s="12"/>
      <c r="O24" s="12"/>
      <c r="P24" s="12"/>
      <c r="Q24" s="12"/>
      <c r="R24" s="12"/>
      <c r="S24" s="12"/>
      <c r="T24" s="12"/>
      <c r="U24" s="12"/>
      <c r="V24" s="12"/>
    </row>
    <row r="25" spans="1:22" ht="22.5" customHeight="1" x14ac:dyDescent="0.25">
      <c r="A25" s="72" t="s">
        <v>102</v>
      </c>
      <c r="B25" s="73"/>
      <c r="C25" s="73"/>
      <c r="D25" s="73"/>
      <c r="E25" s="73"/>
      <c r="F25" s="73"/>
      <c r="G25" s="73"/>
      <c r="H25" s="73"/>
      <c r="I25" s="74"/>
    </row>
    <row r="26" spans="1:22" ht="180" customHeight="1" x14ac:dyDescent="0.25">
      <c r="A26" s="5">
        <v>12</v>
      </c>
      <c r="B26" s="3" t="s">
        <v>30</v>
      </c>
      <c r="C26" s="5" t="s">
        <v>98</v>
      </c>
      <c r="D26" s="5">
        <v>100</v>
      </c>
      <c r="E26" s="18">
        <v>99.4</v>
      </c>
      <c r="F26" s="5">
        <v>100</v>
      </c>
      <c r="G26" s="5">
        <v>100</v>
      </c>
      <c r="H26" s="5">
        <v>100</v>
      </c>
      <c r="I26" s="40" t="s">
        <v>149</v>
      </c>
      <c r="J26" s="12"/>
      <c r="K26" s="12"/>
      <c r="L26" s="12"/>
      <c r="M26" s="12"/>
      <c r="N26" s="12"/>
      <c r="O26" s="12"/>
      <c r="P26" s="12"/>
      <c r="Q26" s="12"/>
      <c r="R26" s="12"/>
      <c r="S26" s="12"/>
      <c r="T26" s="12"/>
      <c r="U26" s="12"/>
      <c r="V26" s="12"/>
    </row>
    <row r="27" spans="1:22" ht="218.25" customHeight="1" x14ac:dyDescent="0.25">
      <c r="A27" s="5">
        <v>13</v>
      </c>
      <c r="B27" s="3" t="s">
        <v>31</v>
      </c>
      <c r="C27" s="5" t="s">
        <v>98</v>
      </c>
      <c r="D27" s="5">
        <v>100</v>
      </c>
      <c r="E27" s="18">
        <v>99.4</v>
      </c>
      <c r="F27" s="5">
        <v>100</v>
      </c>
      <c r="G27" s="5">
        <v>100</v>
      </c>
      <c r="H27" s="5">
        <v>100</v>
      </c>
      <c r="I27" s="40" t="s">
        <v>135</v>
      </c>
      <c r="J27" s="12"/>
      <c r="K27" s="12"/>
      <c r="L27" s="12"/>
      <c r="M27" s="12"/>
      <c r="N27" s="12"/>
      <c r="O27" s="12"/>
      <c r="P27" s="12"/>
      <c r="Q27" s="12"/>
      <c r="R27" s="12"/>
      <c r="S27" s="12"/>
      <c r="T27" s="12"/>
      <c r="U27" s="12"/>
      <c r="V27" s="12"/>
    </row>
    <row r="28" spans="1:22" ht="213" customHeight="1" x14ac:dyDescent="0.25">
      <c r="A28" s="5">
        <v>14</v>
      </c>
      <c r="B28" s="3" t="s">
        <v>32</v>
      </c>
      <c r="C28" s="5" t="s">
        <v>98</v>
      </c>
      <c r="D28" s="5">
        <v>87.4</v>
      </c>
      <c r="E28" s="18">
        <v>87.4</v>
      </c>
      <c r="F28" s="5">
        <v>87.4</v>
      </c>
      <c r="G28" s="5">
        <v>87.4</v>
      </c>
      <c r="H28" s="5">
        <v>87.4</v>
      </c>
      <c r="I28" s="40" t="s">
        <v>151</v>
      </c>
      <c r="J28" s="12"/>
      <c r="K28" s="12"/>
      <c r="L28" s="12"/>
      <c r="M28" s="12"/>
      <c r="N28" s="12"/>
      <c r="O28" s="12"/>
      <c r="P28" s="12"/>
      <c r="Q28" s="12"/>
      <c r="R28" s="12"/>
      <c r="S28" s="12"/>
      <c r="T28" s="12"/>
      <c r="U28" s="12"/>
      <c r="V28" s="12"/>
    </row>
    <row r="29" spans="1:22" ht="235.5" customHeight="1" x14ac:dyDescent="0.25">
      <c r="A29" s="5">
        <v>15</v>
      </c>
      <c r="B29" s="3" t="s">
        <v>33</v>
      </c>
      <c r="C29" s="5" t="s">
        <v>98</v>
      </c>
      <c r="D29" s="5">
        <v>27.3</v>
      </c>
      <c r="E29" s="18">
        <v>27.3</v>
      </c>
      <c r="F29" s="5">
        <v>18.2</v>
      </c>
      <c r="G29" s="5">
        <v>18.2</v>
      </c>
      <c r="H29" s="5">
        <v>13.6</v>
      </c>
      <c r="I29" s="40" t="s">
        <v>150</v>
      </c>
      <c r="J29" s="12"/>
      <c r="K29" s="12"/>
      <c r="L29" s="12"/>
      <c r="M29" s="12"/>
      <c r="N29" s="12"/>
      <c r="O29" s="12"/>
      <c r="P29" s="12"/>
      <c r="Q29" s="12"/>
      <c r="R29" s="12"/>
      <c r="S29" s="12"/>
      <c r="T29" s="12"/>
      <c r="U29" s="12"/>
      <c r="V29" s="12"/>
    </row>
    <row r="30" spans="1:22" ht="164.25" customHeight="1" x14ac:dyDescent="0.25">
      <c r="A30" s="5">
        <v>16</v>
      </c>
      <c r="B30" s="3" t="s">
        <v>34</v>
      </c>
      <c r="C30" s="5" t="s">
        <v>98</v>
      </c>
      <c r="D30" s="5">
        <v>96.7</v>
      </c>
      <c r="E30" s="18">
        <v>98.3</v>
      </c>
      <c r="F30" s="5">
        <v>98.5</v>
      </c>
      <c r="G30" s="5">
        <v>98.7</v>
      </c>
      <c r="H30" s="5">
        <v>98.9</v>
      </c>
      <c r="I30" s="40" t="s">
        <v>152</v>
      </c>
      <c r="J30" s="12"/>
      <c r="K30" s="12"/>
      <c r="L30" s="12"/>
      <c r="M30" s="12"/>
      <c r="N30" s="12"/>
      <c r="O30" s="12"/>
      <c r="P30" s="12"/>
      <c r="Q30" s="12"/>
      <c r="R30" s="12"/>
      <c r="S30" s="12"/>
      <c r="T30" s="12"/>
      <c r="U30" s="12"/>
      <c r="V30" s="12"/>
    </row>
    <row r="31" spans="1:22" ht="99" customHeight="1" x14ac:dyDescent="0.25">
      <c r="A31" s="5">
        <v>17</v>
      </c>
      <c r="B31" s="3" t="s">
        <v>35</v>
      </c>
      <c r="C31" s="5" t="s">
        <v>98</v>
      </c>
      <c r="D31" s="5">
        <v>5.2</v>
      </c>
      <c r="E31" s="18">
        <v>5.9</v>
      </c>
      <c r="F31" s="5">
        <v>5.7</v>
      </c>
      <c r="G31" s="5">
        <v>5.7</v>
      </c>
      <c r="H31" s="5">
        <v>5.7</v>
      </c>
      <c r="I31" s="40" t="s">
        <v>166</v>
      </c>
      <c r="J31" s="12"/>
      <c r="K31" s="12"/>
      <c r="L31" s="12"/>
      <c r="M31" s="12"/>
      <c r="N31" s="12"/>
      <c r="O31" s="12"/>
      <c r="P31" s="12"/>
      <c r="Q31" s="12"/>
      <c r="R31" s="12"/>
      <c r="S31" s="12"/>
      <c r="T31" s="12"/>
      <c r="U31" s="12"/>
      <c r="V31" s="12"/>
    </row>
    <row r="32" spans="1:22" ht="120" customHeight="1" x14ac:dyDescent="0.25">
      <c r="A32" s="5">
        <v>18</v>
      </c>
      <c r="B32" s="3" t="s">
        <v>36</v>
      </c>
      <c r="C32" s="10" t="s">
        <v>103</v>
      </c>
      <c r="D32" s="25">
        <v>39.1</v>
      </c>
      <c r="E32" s="30">
        <f>204836.2/6517</f>
        <v>31.431057234924047</v>
      </c>
      <c r="F32" s="25">
        <f>216115.6/6462</f>
        <v>33.444073042401733</v>
      </c>
      <c r="G32" s="25">
        <f>202380.2/6389</f>
        <v>31.67634997652215</v>
      </c>
      <c r="H32" s="25">
        <f>251813.9/6322</f>
        <v>39.831366656121482</v>
      </c>
      <c r="I32" s="40" t="s">
        <v>153</v>
      </c>
      <c r="J32" s="12"/>
      <c r="K32" s="12"/>
      <c r="L32" s="12"/>
      <c r="M32" s="12"/>
      <c r="N32" s="12"/>
      <c r="O32" s="12"/>
      <c r="P32" s="12"/>
      <c r="Q32" s="12"/>
      <c r="R32" s="12"/>
      <c r="S32" s="12"/>
      <c r="T32" s="12"/>
      <c r="U32" s="12"/>
      <c r="V32" s="12"/>
    </row>
    <row r="33" spans="1:22" ht="129" customHeight="1" x14ac:dyDescent="0.25">
      <c r="A33" s="5">
        <v>19</v>
      </c>
      <c r="B33" s="3" t="s">
        <v>37</v>
      </c>
      <c r="C33" s="5" t="s">
        <v>98</v>
      </c>
      <c r="D33" s="24">
        <v>79</v>
      </c>
      <c r="E33" s="18">
        <v>88.9</v>
      </c>
      <c r="F33" s="29">
        <v>89</v>
      </c>
      <c r="G33" s="29">
        <v>90</v>
      </c>
      <c r="H33" s="29">
        <v>90.5</v>
      </c>
      <c r="I33" s="39" t="s">
        <v>170</v>
      </c>
      <c r="J33" s="12"/>
      <c r="K33" s="12"/>
      <c r="L33" s="12"/>
      <c r="M33" s="12"/>
      <c r="N33" s="12"/>
      <c r="O33" s="12"/>
      <c r="P33" s="12"/>
      <c r="Q33" s="12"/>
      <c r="R33" s="12"/>
      <c r="S33" s="12"/>
      <c r="T33" s="12"/>
      <c r="U33" s="12"/>
      <c r="V33" s="12"/>
    </row>
    <row r="34" spans="1:22" ht="15.75" customHeight="1" x14ac:dyDescent="0.25">
      <c r="A34" s="66" t="s">
        <v>38</v>
      </c>
      <c r="B34" s="66"/>
      <c r="C34" s="66"/>
      <c r="D34" s="66"/>
      <c r="E34" s="66"/>
      <c r="F34" s="66"/>
      <c r="G34" s="66"/>
      <c r="H34" s="66"/>
      <c r="I34" s="66"/>
    </row>
    <row r="35" spans="1:22" ht="50.25" customHeight="1" x14ac:dyDescent="0.25">
      <c r="A35" s="5">
        <v>20</v>
      </c>
      <c r="B35" s="3" t="s">
        <v>39</v>
      </c>
      <c r="C35" s="5"/>
      <c r="D35" s="5" t="s">
        <v>100</v>
      </c>
      <c r="E35" s="18" t="s">
        <v>100</v>
      </c>
      <c r="F35" s="5" t="s">
        <v>100</v>
      </c>
      <c r="G35" s="5" t="s">
        <v>100</v>
      </c>
      <c r="H35" s="5" t="s">
        <v>100</v>
      </c>
      <c r="I35" s="42" t="s">
        <v>119</v>
      </c>
      <c r="J35" s="12"/>
      <c r="K35" s="12"/>
      <c r="L35" s="12"/>
      <c r="M35" s="12"/>
      <c r="N35" s="12"/>
      <c r="O35" s="12"/>
      <c r="P35" s="12"/>
      <c r="Q35" s="12"/>
      <c r="R35" s="12"/>
      <c r="S35" s="12"/>
      <c r="T35" s="12"/>
      <c r="U35" s="12"/>
      <c r="V35" s="12"/>
    </row>
    <row r="36" spans="1:22" ht="273.75" customHeight="1" x14ac:dyDescent="0.25">
      <c r="A36" s="8" t="s">
        <v>80</v>
      </c>
      <c r="B36" s="3" t="s">
        <v>40</v>
      </c>
      <c r="C36" s="5" t="s">
        <v>98</v>
      </c>
      <c r="D36" s="5">
        <v>105</v>
      </c>
      <c r="E36" s="18">
        <v>51</v>
      </c>
      <c r="F36" s="49">
        <v>51</v>
      </c>
      <c r="G36" s="37">
        <v>51</v>
      </c>
      <c r="H36" s="37">
        <v>51</v>
      </c>
      <c r="I36" s="40" t="s">
        <v>169</v>
      </c>
      <c r="J36" s="12"/>
      <c r="K36" s="12"/>
      <c r="L36" s="12"/>
      <c r="M36" s="12"/>
      <c r="N36" s="12"/>
      <c r="O36" s="12"/>
      <c r="P36" s="12"/>
      <c r="Q36" s="12"/>
      <c r="R36" s="12"/>
      <c r="S36" s="12"/>
      <c r="T36" s="12"/>
      <c r="U36" s="12"/>
      <c r="V36" s="12"/>
    </row>
    <row r="37" spans="1:22" ht="274.5" customHeight="1" x14ac:dyDescent="0.25">
      <c r="A37" s="8" t="s">
        <v>81</v>
      </c>
      <c r="B37" s="4" t="s">
        <v>41</v>
      </c>
      <c r="C37" s="5" t="s">
        <v>98</v>
      </c>
      <c r="D37" s="5">
        <v>107</v>
      </c>
      <c r="E37" s="18">
        <v>62</v>
      </c>
      <c r="F37" s="32">
        <v>62</v>
      </c>
      <c r="G37" s="32">
        <v>62</v>
      </c>
      <c r="H37" s="32">
        <v>62</v>
      </c>
      <c r="I37" s="43" t="s">
        <v>168</v>
      </c>
      <c r="J37" s="12"/>
      <c r="K37" s="12"/>
      <c r="L37" s="12"/>
      <c r="M37" s="12"/>
      <c r="N37" s="12"/>
      <c r="O37" s="12"/>
      <c r="P37" s="12"/>
      <c r="Q37" s="12"/>
      <c r="R37" s="12"/>
      <c r="S37" s="12"/>
      <c r="T37" s="12"/>
      <c r="U37" s="12"/>
      <c r="V37" s="12"/>
    </row>
    <row r="38" spans="1:22" ht="73.5" customHeight="1" x14ac:dyDescent="0.25">
      <c r="A38" s="8" t="s">
        <v>82</v>
      </c>
      <c r="B38" s="4" t="s">
        <v>42</v>
      </c>
      <c r="C38" s="5" t="s">
        <v>98</v>
      </c>
      <c r="D38" s="5" t="s">
        <v>101</v>
      </c>
      <c r="E38" s="18" t="s">
        <v>101</v>
      </c>
      <c r="F38" s="5" t="s">
        <v>101</v>
      </c>
      <c r="G38" s="5" t="s">
        <v>101</v>
      </c>
      <c r="H38" s="5" t="s">
        <v>101</v>
      </c>
      <c r="I38" s="40" t="s">
        <v>120</v>
      </c>
      <c r="J38" s="12"/>
      <c r="K38" s="12"/>
      <c r="L38" s="12"/>
      <c r="M38" s="12"/>
      <c r="N38" s="12"/>
      <c r="O38" s="12"/>
      <c r="P38" s="12"/>
      <c r="Q38" s="12"/>
      <c r="R38" s="12"/>
      <c r="S38" s="12"/>
      <c r="T38" s="12"/>
      <c r="U38" s="12"/>
      <c r="V38" s="12"/>
    </row>
    <row r="39" spans="1:22" ht="304.5" customHeight="1" x14ac:dyDescent="0.25">
      <c r="A39" s="5">
        <v>21</v>
      </c>
      <c r="B39" s="3" t="s">
        <v>43</v>
      </c>
      <c r="C39" s="5" t="s">
        <v>98</v>
      </c>
      <c r="D39" s="5">
        <v>20</v>
      </c>
      <c r="E39" s="18">
        <v>20</v>
      </c>
      <c r="F39" s="5">
        <v>20</v>
      </c>
      <c r="G39" s="5">
        <v>20</v>
      </c>
      <c r="H39" s="5">
        <v>20</v>
      </c>
      <c r="I39" s="40" t="s">
        <v>167</v>
      </c>
      <c r="J39" s="12"/>
      <c r="K39" s="12"/>
      <c r="L39" s="12"/>
      <c r="M39" s="12"/>
      <c r="N39" s="12"/>
      <c r="O39" s="12"/>
      <c r="P39" s="12"/>
      <c r="Q39" s="12"/>
      <c r="R39" s="12"/>
      <c r="S39" s="12"/>
      <c r="T39" s="12"/>
      <c r="U39" s="12"/>
      <c r="V39" s="12"/>
    </row>
    <row r="40" spans="1:22" ht="171" customHeight="1" x14ac:dyDescent="0.25">
      <c r="A40" s="5">
        <v>22</v>
      </c>
      <c r="B40" s="3" t="s">
        <v>44</v>
      </c>
      <c r="C40" s="5" t="s">
        <v>98</v>
      </c>
      <c r="D40" s="5">
        <v>63.6</v>
      </c>
      <c r="E40" s="18">
        <v>63.6</v>
      </c>
      <c r="F40" s="5">
        <v>63.6</v>
      </c>
      <c r="G40" s="5">
        <v>63.6</v>
      </c>
      <c r="H40" s="5">
        <v>63.6</v>
      </c>
      <c r="I40" s="40" t="s">
        <v>136</v>
      </c>
      <c r="J40" s="12"/>
      <c r="K40" s="12"/>
      <c r="L40" s="12"/>
      <c r="M40" s="12"/>
      <c r="N40" s="12"/>
      <c r="O40" s="12"/>
      <c r="P40" s="12"/>
      <c r="Q40" s="12"/>
      <c r="R40" s="12"/>
      <c r="S40" s="12"/>
      <c r="T40" s="12"/>
      <c r="U40" s="12"/>
      <c r="V40" s="12"/>
    </row>
    <row r="41" spans="1:22" ht="15.75" customHeight="1" x14ac:dyDescent="0.25">
      <c r="A41" s="66" t="s">
        <v>45</v>
      </c>
      <c r="B41" s="66"/>
      <c r="C41" s="66"/>
      <c r="D41" s="66"/>
      <c r="E41" s="66"/>
      <c r="F41" s="66"/>
      <c r="G41" s="66"/>
      <c r="H41" s="66"/>
      <c r="I41" s="66"/>
    </row>
    <row r="42" spans="1:22" ht="116.25" customHeight="1" x14ac:dyDescent="0.25">
      <c r="A42" s="5">
        <v>23</v>
      </c>
      <c r="B42" s="3" t="s">
        <v>46</v>
      </c>
      <c r="C42" s="5" t="s">
        <v>98</v>
      </c>
      <c r="D42" s="5">
        <v>51.2</v>
      </c>
      <c r="E42" s="18">
        <v>54</v>
      </c>
      <c r="F42" s="5">
        <v>56.2</v>
      </c>
      <c r="G42" s="5">
        <v>57.3</v>
      </c>
      <c r="H42" s="5">
        <v>60.6</v>
      </c>
      <c r="I42" s="40" t="s">
        <v>130</v>
      </c>
      <c r="J42" s="12"/>
      <c r="K42" s="12"/>
      <c r="L42" s="12"/>
      <c r="M42" s="12"/>
      <c r="N42" s="12"/>
      <c r="O42" s="12"/>
      <c r="P42" s="12"/>
      <c r="Q42" s="12"/>
      <c r="R42" s="12"/>
      <c r="S42" s="12"/>
      <c r="T42" s="12"/>
      <c r="U42" s="12"/>
      <c r="V42" s="12"/>
    </row>
    <row r="43" spans="1:22" ht="129" customHeight="1" x14ac:dyDescent="0.25">
      <c r="A43" s="8" t="s">
        <v>47</v>
      </c>
      <c r="B43" s="3" t="s">
        <v>48</v>
      </c>
      <c r="C43" s="5" t="s">
        <v>98</v>
      </c>
      <c r="D43" s="5">
        <v>93.3</v>
      </c>
      <c r="E43" s="18">
        <v>97.6</v>
      </c>
      <c r="F43" s="5">
        <v>98.1</v>
      </c>
      <c r="G43" s="5">
        <v>98.3</v>
      </c>
      <c r="H43" s="29">
        <v>98.5</v>
      </c>
      <c r="I43" s="40" t="s">
        <v>131</v>
      </c>
      <c r="J43" s="12"/>
      <c r="K43" s="12"/>
      <c r="L43" s="12"/>
      <c r="M43" s="12"/>
      <c r="N43" s="12"/>
      <c r="O43" s="12"/>
      <c r="P43" s="12"/>
      <c r="Q43" s="12"/>
      <c r="R43" s="12"/>
      <c r="S43" s="12"/>
      <c r="T43" s="12"/>
      <c r="U43" s="12"/>
      <c r="V43" s="12"/>
    </row>
    <row r="44" spans="1:22" ht="20.25" customHeight="1" x14ac:dyDescent="0.25">
      <c r="A44" s="66" t="s">
        <v>49</v>
      </c>
      <c r="B44" s="66"/>
      <c r="C44" s="66"/>
      <c r="D44" s="66"/>
      <c r="E44" s="66"/>
      <c r="F44" s="66"/>
      <c r="G44" s="66"/>
      <c r="H44" s="66"/>
      <c r="I44" s="66"/>
    </row>
    <row r="45" spans="1:22" ht="63.75" customHeight="1" x14ac:dyDescent="0.25">
      <c r="A45" s="5">
        <v>24</v>
      </c>
      <c r="B45" s="3" t="s">
        <v>50</v>
      </c>
      <c r="C45" s="5" t="s">
        <v>104</v>
      </c>
      <c r="D45" s="5">
        <v>38.1</v>
      </c>
      <c r="E45" s="18">
        <v>40.9</v>
      </c>
      <c r="F45" s="29">
        <v>41</v>
      </c>
      <c r="G45" s="5">
        <v>41.4</v>
      </c>
      <c r="H45" s="5">
        <v>41.8</v>
      </c>
      <c r="I45" s="40" t="s">
        <v>140</v>
      </c>
      <c r="J45" s="12"/>
      <c r="K45" s="12"/>
      <c r="L45" s="12"/>
      <c r="M45" s="12"/>
      <c r="N45" s="12"/>
      <c r="O45" s="12"/>
      <c r="P45" s="12"/>
      <c r="Q45" s="12"/>
      <c r="R45" s="12"/>
      <c r="S45" s="12"/>
      <c r="T45" s="12"/>
      <c r="U45" s="12"/>
      <c r="V45" s="12"/>
    </row>
    <row r="46" spans="1:22" ht="35.25" customHeight="1" x14ac:dyDescent="0.25">
      <c r="A46" s="8" t="s">
        <v>83</v>
      </c>
      <c r="B46" s="3" t="s">
        <v>51</v>
      </c>
      <c r="C46" s="5" t="s">
        <v>104</v>
      </c>
      <c r="D46" s="5">
        <v>3.07</v>
      </c>
      <c r="E46" s="18">
        <v>2.5</v>
      </c>
      <c r="F46" s="29">
        <v>3</v>
      </c>
      <c r="G46" s="5">
        <v>3.1</v>
      </c>
      <c r="H46" s="5">
        <v>3.2</v>
      </c>
      <c r="I46" s="40" t="s">
        <v>139</v>
      </c>
      <c r="J46" s="12"/>
      <c r="K46" s="12"/>
      <c r="L46" s="12"/>
      <c r="M46" s="12"/>
      <c r="N46" s="12"/>
      <c r="O46" s="12"/>
      <c r="P46" s="12"/>
      <c r="Q46" s="12"/>
      <c r="R46" s="12"/>
      <c r="S46" s="12"/>
      <c r="T46" s="12"/>
      <c r="U46" s="12"/>
      <c r="V46" s="12"/>
    </row>
    <row r="47" spans="1:22" ht="96.75" customHeight="1" x14ac:dyDescent="0.25">
      <c r="A47" s="5">
        <v>25</v>
      </c>
      <c r="B47" s="3" t="s">
        <v>52</v>
      </c>
      <c r="C47" s="5" t="s">
        <v>105</v>
      </c>
      <c r="D47" s="5">
        <v>13.1</v>
      </c>
      <c r="E47" s="18">
        <v>15.1</v>
      </c>
      <c r="F47" s="29">
        <v>16</v>
      </c>
      <c r="G47" s="29">
        <v>16</v>
      </c>
      <c r="H47" s="29">
        <v>16</v>
      </c>
      <c r="I47" s="40" t="s">
        <v>142</v>
      </c>
      <c r="J47" s="12"/>
      <c r="K47" s="12"/>
      <c r="L47" s="12"/>
      <c r="M47" s="12"/>
      <c r="N47" s="12"/>
      <c r="O47" s="12"/>
      <c r="P47" s="12"/>
      <c r="Q47" s="12"/>
      <c r="R47" s="12"/>
      <c r="S47" s="12"/>
      <c r="T47" s="12"/>
      <c r="U47" s="12"/>
      <c r="V47" s="12"/>
    </row>
    <row r="48" spans="1:22" ht="95.25" customHeight="1" x14ac:dyDescent="0.25">
      <c r="A48" s="8" t="s">
        <v>84</v>
      </c>
      <c r="B48" s="6" t="s">
        <v>53</v>
      </c>
      <c r="C48" s="5" t="s">
        <v>105</v>
      </c>
      <c r="D48" s="5">
        <v>11.7</v>
      </c>
      <c r="E48" s="31">
        <f>40.03/56520*10000</f>
        <v>7.0824486907289463</v>
      </c>
      <c r="F48" s="29">
        <v>10</v>
      </c>
      <c r="G48" s="29">
        <v>10</v>
      </c>
      <c r="H48" s="29">
        <v>10</v>
      </c>
      <c r="I48" s="40" t="s">
        <v>143</v>
      </c>
      <c r="J48" s="12"/>
      <c r="K48" s="12"/>
      <c r="L48" s="12"/>
      <c r="M48" s="12"/>
      <c r="N48" s="12"/>
      <c r="O48" s="12"/>
      <c r="P48" s="12"/>
      <c r="Q48" s="12"/>
      <c r="R48" s="12"/>
      <c r="S48" s="12"/>
      <c r="T48" s="12"/>
      <c r="U48" s="12"/>
      <c r="V48" s="12"/>
    </row>
    <row r="49" spans="1:22" ht="129.75" customHeight="1" x14ac:dyDescent="0.25">
      <c r="A49" s="5">
        <v>26</v>
      </c>
      <c r="B49" s="6" t="s">
        <v>54</v>
      </c>
      <c r="C49" s="5"/>
      <c r="D49" s="5" t="s">
        <v>100</v>
      </c>
      <c r="E49" s="18" t="s">
        <v>100</v>
      </c>
      <c r="F49" s="5" t="s">
        <v>100</v>
      </c>
      <c r="G49" s="5" t="s">
        <v>100</v>
      </c>
      <c r="H49" s="5" t="s">
        <v>100</v>
      </c>
      <c r="I49" s="38" t="s">
        <v>121</v>
      </c>
      <c r="J49" s="12"/>
      <c r="K49" s="12"/>
      <c r="L49" s="12"/>
      <c r="M49" s="12"/>
      <c r="N49" s="12"/>
      <c r="O49" s="12"/>
      <c r="P49" s="12"/>
      <c r="Q49" s="12"/>
      <c r="R49" s="12"/>
      <c r="S49" s="12"/>
      <c r="T49" s="12"/>
      <c r="U49" s="12"/>
      <c r="V49" s="12"/>
    </row>
    <row r="50" spans="1:22" ht="33.75" customHeight="1" x14ac:dyDescent="0.25">
      <c r="A50" s="8" t="s">
        <v>85</v>
      </c>
      <c r="B50" s="6" t="s">
        <v>55</v>
      </c>
      <c r="C50" s="5" t="s">
        <v>104</v>
      </c>
      <c r="D50" s="5">
        <v>0</v>
      </c>
      <c r="E50" s="18">
        <v>0</v>
      </c>
      <c r="F50" s="5">
        <v>0</v>
      </c>
      <c r="G50" s="5">
        <v>0</v>
      </c>
      <c r="H50" s="5">
        <v>0</v>
      </c>
      <c r="I50" s="41"/>
      <c r="J50" s="12"/>
      <c r="K50" s="12"/>
      <c r="L50" s="12"/>
      <c r="M50" s="12"/>
      <c r="N50" s="12"/>
      <c r="O50" s="12"/>
      <c r="P50" s="12"/>
      <c r="Q50" s="12"/>
      <c r="R50" s="12"/>
      <c r="S50" s="12"/>
      <c r="T50" s="12"/>
      <c r="U50" s="12"/>
      <c r="V50" s="12"/>
    </row>
    <row r="51" spans="1:22" ht="32.25" customHeight="1" x14ac:dyDescent="0.25">
      <c r="A51" s="8" t="s">
        <v>86</v>
      </c>
      <c r="B51" s="6" t="s">
        <v>56</v>
      </c>
      <c r="C51" s="5" t="s">
        <v>104</v>
      </c>
      <c r="D51" s="5">
        <v>0</v>
      </c>
      <c r="E51" s="18">
        <v>0</v>
      </c>
      <c r="F51" s="5">
        <v>0</v>
      </c>
      <c r="G51" s="5">
        <v>0</v>
      </c>
      <c r="H51" s="5">
        <v>0</v>
      </c>
      <c r="I51" s="41"/>
      <c r="J51" s="12"/>
      <c r="K51" s="12"/>
      <c r="L51" s="12"/>
      <c r="M51" s="12"/>
      <c r="N51" s="12"/>
      <c r="O51" s="12"/>
      <c r="P51" s="12"/>
      <c r="Q51" s="12"/>
      <c r="R51" s="12"/>
      <c r="S51" s="12"/>
      <c r="T51" s="12"/>
      <c r="U51" s="12"/>
      <c r="V51" s="12"/>
    </row>
    <row r="52" spans="1:22" ht="19.5" customHeight="1" x14ac:dyDescent="0.25">
      <c r="A52" s="66" t="s">
        <v>57</v>
      </c>
      <c r="B52" s="66"/>
      <c r="C52" s="66"/>
      <c r="D52" s="66"/>
      <c r="E52" s="66"/>
      <c r="F52" s="66"/>
      <c r="G52" s="66"/>
      <c r="H52" s="66"/>
      <c r="I52" s="66"/>
    </row>
    <row r="53" spans="1:22" ht="132" customHeight="1" x14ac:dyDescent="0.25">
      <c r="A53" s="5">
        <v>27</v>
      </c>
      <c r="B53" s="6" t="s">
        <v>58</v>
      </c>
      <c r="C53" s="5" t="s">
        <v>98</v>
      </c>
      <c r="D53" s="5">
        <v>100</v>
      </c>
      <c r="E53" s="18">
        <v>100</v>
      </c>
      <c r="F53" s="5">
        <v>100</v>
      </c>
      <c r="G53" s="5">
        <v>100</v>
      </c>
      <c r="H53" s="5">
        <v>100</v>
      </c>
      <c r="I53" s="38" t="s">
        <v>126</v>
      </c>
      <c r="J53" s="12"/>
      <c r="K53" s="12"/>
      <c r="L53" s="12"/>
      <c r="M53" s="12"/>
      <c r="N53" s="12"/>
      <c r="O53" s="12"/>
      <c r="P53" s="12"/>
      <c r="Q53" s="12"/>
      <c r="R53" s="12"/>
      <c r="S53" s="12"/>
      <c r="T53" s="12"/>
      <c r="U53" s="12"/>
      <c r="V53" s="12"/>
    </row>
    <row r="54" spans="1:22" ht="314.25" customHeight="1" x14ac:dyDescent="0.25">
      <c r="A54" s="5">
        <v>28</v>
      </c>
      <c r="B54" s="6" t="s">
        <v>59</v>
      </c>
      <c r="C54" s="5" t="s">
        <v>98</v>
      </c>
      <c r="D54" s="5">
        <v>55</v>
      </c>
      <c r="E54" s="18">
        <v>55</v>
      </c>
      <c r="F54" s="5">
        <v>55</v>
      </c>
      <c r="G54" s="5">
        <v>55</v>
      </c>
      <c r="H54" s="5">
        <v>55</v>
      </c>
      <c r="I54" s="40" t="s">
        <v>161</v>
      </c>
      <c r="J54" s="12"/>
      <c r="K54" s="12"/>
      <c r="L54" s="12"/>
      <c r="M54" s="12"/>
      <c r="N54" s="12"/>
      <c r="O54" s="12"/>
      <c r="P54" s="12"/>
      <c r="Q54" s="12"/>
      <c r="R54" s="12"/>
      <c r="S54" s="12"/>
      <c r="T54" s="12"/>
      <c r="U54" s="12"/>
      <c r="V54" s="12"/>
    </row>
    <row r="55" spans="1:22" ht="107.25" customHeight="1" x14ac:dyDescent="0.25">
      <c r="A55" s="5">
        <v>29</v>
      </c>
      <c r="B55" s="3" t="s">
        <v>60</v>
      </c>
      <c r="C55" s="5" t="s">
        <v>98</v>
      </c>
      <c r="D55" s="29">
        <f>67/343*100</f>
        <v>19.533527696793001</v>
      </c>
      <c r="E55" s="31">
        <f>111/343*100</f>
        <v>32.361516034985421</v>
      </c>
      <c r="F55" s="29">
        <v>33</v>
      </c>
      <c r="G55" s="29">
        <v>35</v>
      </c>
      <c r="H55" s="29">
        <v>36.5</v>
      </c>
      <c r="I55" s="40" t="s">
        <v>144</v>
      </c>
      <c r="J55" s="12"/>
      <c r="K55" s="12"/>
      <c r="L55" s="12"/>
      <c r="M55" s="12"/>
      <c r="N55" s="12"/>
      <c r="O55" s="12"/>
      <c r="P55" s="12"/>
      <c r="Q55" s="12"/>
      <c r="R55" s="12"/>
      <c r="S55" s="12"/>
      <c r="T55" s="12"/>
      <c r="U55" s="12"/>
      <c r="V55" s="12"/>
    </row>
    <row r="56" spans="1:22" ht="213.75" customHeight="1" x14ac:dyDescent="0.25">
      <c r="A56" s="5">
        <v>30</v>
      </c>
      <c r="B56" s="3" t="s">
        <v>61</v>
      </c>
      <c r="C56" s="5" t="s">
        <v>98</v>
      </c>
      <c r="D56" s="29">
        <v>11</v>
      </c>
      <c r="E56" s="31">
        <v>14</v>
      </c>
      <c r="F56" s="29">
        <v>15</v>
      </c>
      <c r="G56" s="29">
        <v>15.5</v>
      </c>
      <c r="H56" s="29">
        <v>16</v>
      </c>
      <c r="I56" s="40" t="s">
        <v>189</v>
      </c>
      <c r="J56" s="12"/>
      <c r="K56" s="12"/>
      <c r="L56" s="12"/>
      <c r="M56" s="12"/>
      <c r="N56" s="12"/>
      <c r="O56" s="12"/>
      <c r="P56" s="12"/>
      <c r="Q56" s="12"/>
      <c r="R56" s="12"/>
      <c r="S56" s="12"/>
      <c r="T56" s="12"/>
      <c r="U56" s="12"/>
      <c r="V56" s="12"/>
    </row>
    <row r="57" spans="1:22" ht="19.5" customHeight="1" x14ac:dyDescent="0.25">
      <c r="A57" s="66" t="s">
        <v>62</v>
      </c>
      <c r="B57" s="66"/>
      <c r="C57" s="66"/>
      <c r="D57" s="66"/>
      <c r="E57" s="66"/>
      <c r="F57" s="66"/>
      <c r="G57" s="66"/>
      <c r="H57" s="66"/>
      <c r="I57" s="66"/>
    </row>
    <row r="58" spans="1:22" ht="127.5" customHeight="1" x14ac:dyDescent="0.25">
      <c r="A58" s="5">
        <v>31</v>
      </c>
      <c r="B58" s="6" t="s">
        <v>63</v>
      </c>
      <c r="C58" s="5" t="s">
        <v>98</v>
      </c>
      <c r="D58" s="5">
        <v>46.03</v>
      </c>
      <c r="E58" s="18">
        <v>46.07</v>
      </c>
      <c r="F58" s="5">
        <v>42.94</v>
      </c>
      <c r="G58" s="5">
        <v>84.13</v>
      </c>
      <c r="H58" s="5">
        <v>69.33</v>
      </c>
      <c r="I58" s="40" t="s">
        <v>132</v>
      </c>
      <c r="J58" s="28"/>
      <c r="K58" s="28"/>
      <c r="L58" s="28"/>
      <c r="M58" s="28"/>
      <c r="N58" s="28"/>
      <c r="O58" s="28"/>
      <c r="P58" s="28"/>
      <c r="Q58" s="28"/>
      <c r="R58" s="28"/>
      <c r="S58" s="28"/>
      <c r="T58" s="28"/>
      <c r="U58" s="28"/>
      <c r="V58" s="28"/>
    </row>
    <row r="59" spans="1:22" ht="113.25" customHeight="1" x14ac:dyDescent="0.25">
      <c r="A59" s="5">
        <v>32</v>
      </c>
      <c r="B59" s="6" t="s">
        <v>64</v>
      </c>
      <c r="C59" s="5" t="s">
        <v>98</v>
      </c>
      <c r="D59" s="5">
        <v>0</v>
      </c>
      <c r="E59" s="18">
        <v>0</v>
      </c>
      <c r="F59" s="5">
        <v>0</v>
      </c>
      <c r="G59" s="5">
        <v>0</v>
      </c>
      <c r="H59" s="5">
        <v>0</v>
      </c>
      <c r="I59" s="40" t="s">
        <v>127</v>
      </c>
      <c r="J59" s="28"/>
      <c r="K59" s="28"/>
      <c r="L59" s="28"/>
      <c r="M59" s="28"/>
      <c r="N59" s="28"/>
      <c r="O59" s="28"/>
      <c r="P59" s="28"/>
      <c r="Q59" s="28"/>
      <c r="R59" s="28"/>
      <c r="S59" s="28"/>
      <c r="T59" s="28"/>
      <c r="U59" s="28"/>
      <c r="V59" s="28"/>
    </row>
    <row r="60" spans="1:22" ht="69.75" customHeight="1" x14ac:dyDescent="0.25">
      <c r="A60" s="5">
        <v>33</v>
      </c>
      <c r="B60" s="6" t="s">
        <v>65</v>
      </c>
      <c r="C60" s="5" t="s">
        <v>103</v>
      </c>
      <c r="D60" s="24">
        <v>0</v>
      </c>
      <c r="E60" s="34">
        <v>0</v>
      </c>
      <c r="F60" s="24">
        <v>0</v>
      </c>
      <c r="G60" s="24">
        <v>0</v>
      </c>
      <c r="H60" s="24">
        <v>0</v>
      </c>
      <c r="I60" s="40" t="s">
        <v>128</v>
      </c>
      <c r="J60" s="28"/>
      <c r="K60" s="28"/>
      <c r="L60" s="28"/>
      <c r="M60" s="28"/>
      <c r="N60" s="28"/>
      <c r="O60" s="28"/>
      <c r="P60" s="28"/>
      <c r="Q60" s="28"/>
      <c r="R60" s="28"/>
      <c r="S60" s="28"/>
      <c r="T60" s="28"/>
      <c r="U60" s="28"/>
      <c r="V60" s="28"/>
    </row>
    <row r="61" spans="1:22" ht="114" customHeight="1" x14ac:dyDescent="0.25">
      <c r="A61" s="5">
        <v>34</v>
      </c>
      <c r="B61" s="6" t="s">
        <v>66</v>
      </c>
      <c r="C61" s="5" t="s">
        <v>98</v>
      </c>
      <c r="D61" s="5">
        <v>0</v>
      </c>
      <c r="E61" s="18">
        <v>0</v>
      </c>
      <c r="F61" s="5">
        <v>0</v>
      </c>
      <c r="G61" s="5">
        <v>0</v>
      </c>
      <c r="H61" s="5">
        <v>0</v>
      </c>
      <c r="I61" s="40" t="s">
        <v>133</v>
      </c>
      <c r="J61" s="28"/>
      <c r="K61" s="28"/>
      <c r="L61" s="28"/>
      <c r="M61" s="28"/>
      <c r="N61" s="28"/>
      <c r="O61" s="28"/>
      <c r="P61" s="28"/>
      <c r="Q61" s="28"/>
      <c r="R61" s="28"/>
      <c r="S61" s="28"/>
      <c r="T61" s="28"/>
      <c r="U61" s="28"/>
      <c r="V61" s="28"/>
    </row>
    <row r="62" spans="1:22" ht="81.75" customHeight="1" x14ac:dyDescent="0.25">
      <c r="A62" s="5">
        <v>35</v>
      </c>
      <c r="B62" s="6" t="s">
        <v>67</v>
      </c>
      <c r="C62" s="5" t="s">
        <v>99</v>
      </c>
      <c r="D62" s="25">
        <v>2032.8</v>
      </c>
      <c r="E62" s="30">
        <f>140937114/56520</f>
        <v>2493.5795116772824</v>
      </c>
      <c r="F62" s="25">
        <v>2775.6</v>
      </c>
      <c r="G62" s="25">
        <v>2775.6</v>
      </c>
      <c r="H62" s="25">
        <v>2775.6</v>
      </c>
      <c r="I62" s="40" t="s">
        <v>134</v>
      </c>
      <c r="J62" s="28"/>
      <c r="K62" s="28"/>
      <c r="L62" s="28"/>
      <c r="M62" s="28"/>
      <c r="N62" s="28"/>
      <c r="O62" s="28"/>
      <c r="P62" s="28"/>
      <c r="Q62" s="28"/>
      <c r="R62" s="28"/>
      <c r="S62" s="28"/>
      <c r="T62" s="28"/>
      <c r="U62" s="28"/>
      <c r="V62" s="28"/>
    </row>
    <row r="63" spans="1:22" ht="90.75" customHeight="1" x14ac:dyDescent="0.25">
      <c r="A63" s="5">
        <v>36</v>
      </c>
      <c r="B63" s="6" t="s">
        <v>68</v>
      </c>
      <c r="C63" s="5" t="s">
        <v>106</v>
      </c>
      <c r="D63" s="5" t="s">
        <v>109</v>
      </c>
      <c r="E63" s="18" t="s">
        <v>109</v>
      </c>
      <c r="F63" s="5"/>
      <c r="G63" s="5"/>
      <c r="H63" s="5"/>
      <c r="I63" s="40" t="s">
        <v>129</v>
      </c>
      <c r="J63" s="28"/>
      <c r="K63" s="28"/>
      <c r="L63" s="28"/>
      <c r="M63" s="28"/>
      <c r="N63" s="28"/>
      <c r="O63" s="28"/>
      <c r="P63" s="28"/>
      <c r="Q63" s="28"/>
      <c r="R63" s="28"/>
      <c r="S63" s="28"/>
      <c r="T63" s="28"/>
      <c r="U63" s="28"/>
      <c r="V63" s="28"/>
    </row>
    <row r="64" spans="1:22" ht="65.25" customHeight="1" x14ac:dyDescent="0.25">
      <c r="A64" s="5">
        <v>37</v>
      </c>
      <c r="B64" s="6" t="s">
        <v>69</v>
      </c>
      <c r="C64" s="10" t="s">
        <v>107</v>
      </c>
      <c r="D64" s="5">
        <v>76.2</v>
      </c>
      <c r="E64" s="18">
        <v>68.5</v>
      </c>
      <c r="F64" s="5">
        <v>100</v>
      </c>
      <c r="G64" s="5">
        <v>100</v>
      </c>
      <c r="H64" s="5">
        <v>100</v>
      </c>
      <c r="I64" s="38" t="s">
        <v>117</v>
      </c>
      <c r="J64" s="28"/>
      <c r="K64" s="28"/>
      <c r="L64" s="28"/>
      <c r="M64" s="28"/>
      <c r="N64" s="28"/>
      <c r="O64" s="28"/>
      <c r="P64" s="28"/>
      <c r="Q64" s="28"/>
      <c r="R64" s="28"/>
      <c r="S64" s="28"/>
      <c r="T64" s="28"/>
      <c r="U64" s="28"/>
      <c r="V64" s="28"/>
    </row>
    <row r="65" spans="1:22" ht="30" customHeight="1" x14ac:dyDescent="0.25">
      <c r="A65" s="5">
        <v>38</v>
      </c>
      <c r="B65" s="6" t="s">
        <v>70</v>
      </c>
      <c r="C65" s="10" t="s">
        <v>108</v>
      </c>
      <c r="D65" s="5">
        <v>56.6</v>
      </c>
      <c r="E65" s="18">
        <v>56.3</v>
      </c>
      <c r="F65" s="5">
        <v>57</v>
      </c>
      <c r="G65" s="5">
        <v>57.8</v>
      </c>
      <c r="H65" s="5">
        <v>58.1</v>
      </c>
      <c r="I65" s="38" t="s">
        <v>117</v>
      </c>
      <c r="J65" s="28"/>
      <c r="K65" s="28"/>
      <c r="L65" s="28"/>
      <c r="M65" s="28"/>
      <c r="N65" s="28"/>
      <c r="O65" s="28"/>
      <c r="P65" s="28"/>
      <c r="Q65" s="28"/>
      <c r="R65" s="28"/>
      <c r="S65" s="28"/>
      <c r="T65" s="28"/>
      <c r="U65" s="28"/>
      <c r="V65" s="28"/>
    </row>
    <row r="66" spans="1:22" ht="21.75" customHeight="1" x14ac:dyDescent="0.25">
      <c r="A66" s="66" t="s">
        <v>71</v>
      </c>
      <c r="B66" s="66"/>
      <c r="C66" s="66"/>
      <c r="D66" s="66"/>
      <c r="E66" s="66"/>
      <c r="F66" s="66"/>
      <c r="G66" s="66"/>
      <c r="H66" s="66"/>
      <c r="I66" s="66"/>
    </row>
    <row r="67" spans="1:22" ht="49.5" customHeight="1" x14ac:dyDescent="0.25">
      <c r="A67" s="5">
        <v>39</v>
      </c>
      <c r="B67" s="7" t="s">
        <v>72</v>
      </c>
      <c r="C67" s="10"/>
      <c r="D67" s="10" t="s">
        <v>100</v>
      </c>
      <c r="E67" s="19" t="s">
        <v>100</v>
      </c>
      <c r="F67" s="10" t="s">
        <v>100</v>
      </c>
      <c r="G67" s="10" t="s">
        <v>100</v>
      </c>
      <c r="H67" s="10" t="s">
        <v>100</v>
      </c>
      <c r="I67" s="38" t="s">
        <v>122</v>
      </c>
      <c r="J67" s="28"/>
      <c r="K67" s="28"/>
      <c r="L67" s="28"/>
      <c r="M67" s="28"/>
      <c r="N67" s="28"/>
      <c r="O67" s="28"/>
      <c r="P67" s="28"/>
      <c r="Q67" s="2"/>
      <c r="R67" s="2"/>
      <c r="S67" s="2"/>
      <c r="T67" s="2"/>
      <c r="U67" s="2"/>
      <c r="V67" s="2"/>
    </row>
    <row r="68" spans="1:22" ht="142.5" customHeight="1" x14ac:dyDescent="0.25">
      <c r="A68" s="8" t="s">
        <v>87</v>
      </c>
      <c r="B68" s="13" t="s">
        <v>73</v>
      </c>
      <c r="C68" s="14" t="s">
        <v>110</v>
      </c>
      <c r="D68" s="14">
        <v>549.57000000000005</v>
      </c>
      <c r="E68" s="48">
        <v>563.4</v>
      </c>
      <c r="F68" s="14">
        <v>565</v>
      </c>
      <c r="G68" s="14">
        <v>565</v>
      </c>
      <c r="H68" s="14">
        <v>565</v>
      </c>
      <c r="I68" s="39" t="s">
        <v>187</v>
      </c>
      <c r="J68" s="28"/>
      <c r="K68" s="28"/>
      <c r="L68" s="28"/>
      <c r="M68" s="28"/>
      <c r="N68" s="28"/>
      <c r="O68" s="28"/>
      <c r="P68" s="28"/>
      <c r="Q68" s="2"/>
      <c r="R68" s="2"/>
      <c r="S68" s="2"/>
      <c r="T68" s="2"/>
      <c r="U68" s="2"/>
      <c r="V68" s="2"/>
    </row>
    <row r="69" spans="1:22" ht="145.5" customHeight="1" x14ac:dyDescent="0.25">
      <c r="A69" s="8" t="s">
        <v>88</v>
      </c>
      <c r="B69" s="13" t="s">
        <v>74</v>
      </c>
      <c r="C69" s="14" t="s">
        <v>111</v>
      </c>
      <c r="D69" s="14">
        <v>0.17</v>
      </c>
      <c r="E69" s="20">
        <v>0.17</v>
      </c>
      <c r="F69" s="14">
        <v>0.17</v>
      </c>
      <c r="G69" s="14">
        <v>0.17</v>
      </c>
      <c r="H69" s="14">
        <v>0.17</v>
      </c>
      <c r="I69" s="39" t="s">
        <v>154</v>
      </c>
      <c r="J69" s="28"/>
      <c r="K69" s="28"/>
      <c r="L69" s="28"/>
      <c r="M69" s="28"/>
      <c r="N69" s="28"/>
      <c r="O69" s="28"/>
      <c r="P69" s="28"/>
      <c r="Q69" s="2"/>
      <c r="R69" s="2"/>
      <c r="S69" s="2"/>
      <c r="T69" s="2"/>
      <c r="U69" s="2"/>
      <c r="V69" s="2"/>
    </row>
    <row r="70" spans="1:22" ht="120" x14ac:dyDescent="0.25">
      <c r="A70" s="8" t="s">
        <v>89</v>
      </c>
      <c r="B70" s="13" t="s">
        <v>75</v>
      </c>
      <c r="C70" s="14" t="s">
        <v>112</v>
      </c>
      <c r="D70" s="14">
        <v>11.5</v>
      </c>
      <c r="E70" s="20">
        <v>12.2</v>
      </c>
      <c r="F70" s="36">
        <v>12</v>
      </c>
      <c r="G70" s="36">
        <v>12</v>
      </c>
      <c r="H70" s="36">
        <v>12</v>
      </c>
      <c r="I70" s="39" t="s">
        <v>162</v>
      </c>
      <c r="J70" s="28"/>
      <c r="K70" s="28"/>
      <c r="L70" s="28"/>
      <c r="M70" s="28"/>
      <c r="N70" s="28"/>
      <c r="O70" s="28"/>
      <c r="P70" s="28"/>
      <c r="Q70" s="2"/>
      <c r="R70" s="2"/>
      <c r="S70" s="2"/>
      <c r="T70" s="2"/>
      <c r="U70" s="2"/>
      <c r="V70" s="2"/>
    </row>
    <row r="71" spans="1:22" ht="105" x14ac:dyDescent="0.25">
      <c r="A71" s="8" t="s">
        <v>90</v>
      </c>
      <c r="B71" s="13" t="s">
        <v>76</v>
      </c>
      <c r="C71" s="14" t="s">
        <v>112</v>
      </c>
      <c r="D71" s="15">
        <v>32.119999999999997</v>
      </c>
      <c r="E71" s="20">
        <v>39.39</v>
      </c>
      <c r="F71" s="36">
        <v>39</v>
      </c>
      <c r="G71" s="36">
        <v>39</v>
      </c>
      <c r="H71" s="36">
        <v>39</v>
      </c>
      <c r="I71" s="39" t="s">
        <v>163</v>
      </c>
      <c r="J71" s="28"/>
      <c r="K71" s="28"/>
      <c r="L71" s="28"/>
      <c r="M71" s="28"/>
      <c r="N71" s="28"/>
      <c r="O71" s="28"/>
      <c r="P71" s="28"/>
      <c r="Q71" s="2"/>
      <c r="R71" s="2"/>
      <c r="S71" s="2"/>
      <c r="T71" s="2"/>
      <c r="U71" s="2"/>
      <c r="V71" s="2"/>
    </row>
    <row r="72" spans="1:22" ht="141" customHeight="1" x14ac:dyDescent="0.25">
      <c r="A72" s="8" t="s">
        <v>91</v>
      </c>
      <c r="B72" s="13" t="s">
        <v>77</v>
      </c>
      <c r="C72" s="14" t="s">
        <v>112</v>
      </c>
      <c r="D72" s="14">
        <v>254.4</v>
      </c>
      <c r="E72" s="20">
        <v>307.12</v>
      </c>
      <c r="F72" s="36">
        <v>307</v>
      </c>
      <c r="G72" s="36">
        <v>307</v>
      </c>
      <c r="H72" s="36">
        <v>307</v>
      </c>
      <c r="I72" s="39" t="s">
        <v>155</v>
      </c>
      <c r="J72" s="28"/>
      <c r="K72" s="28"/>
      <c r="L72" s="28"/>
      <c r="M72" s="28"/>
      <c r="N72" s="28"/>
      <c r="O72" s="28"/>
      <c r="P72" s="28"/>
      <c r="Q72" s="2"/>
      <c r="R72" s="2"/>
      <c r="S72" s="2"/>
      <c r="T72" s="2"/>
      <c r="U72" s="2"/>
      <c r="V72" s="2"/>
    </row>
    <row r="73" spans="1:22" ht="66.75" customHeight="1" x14ac:dyDescent="0.25">
      <c r="A73" s="8">
        <v>40</v>
      </c>
      <c r="B73" s="7" t="s">
        <v>78</v>
      </c>
      <c r="C73" s="10"/>
      <c r="D73" s="10" t="s">
        <v>100</v>
      </c>
      <c r="E73" s="19" t="s">
        <v>100</v>
      </c>
      <c r="F73" s="10" t="s">
        <v>100</v>
      </c>
      <c r="G73" s="10" t="s">
        <v>100</v>
      </c>
      <c r="H73" s="10" t="s">
        <v>100</v>
      </c>
      <c r="I73" s="38" t="s">
        <v>122</v>
      </c>
      <c r="J73" s="28"/>
      <c r="K73" s="28"/>
      <c r="L73" s="28"/>
      <c r="M73" s="28"/>
      <c r="N73" s="28"/>
      <c r="O73" s="28"/>
      <c r="P73" s="28"/>
      <c r="Q73" s="2"/>
      <c r="R73" s="2"/>
      <c r="S73" s="2"/>
      <c r="T73" s="2"/>
      <c r="U73" s="2"/>
      <c r="V73" s="2"/>
    </row>
    <row r="74" spans="1:22" ht="135" x14ac:dyDescent="0.25">
      <c r="A74" s="8" t="s">
        <v>92</v>
      </c>
      <c r="B74" s="11" t="s">
        <v>73</v>
      </c>
      <c r="C74" s="10" t="s">
        <v>113</v>
      </c>
      <c r="D74" s="10">
        <v>42.6</v>
      </c>
      <c r="E74" s="19">
        <v>40.799999999999997</v>
      </c>
      <c r="F74" s="10">
        <v>40.5</v>
      </c>
      <c r="G74" s="10">
        <v>40.5</v>
      </c>
      <c r="H74" s="10">
        <v>40.5</v>
      </c>
      <c r="I74" s="40" t="s">
        <v>156</v>
      </c>
      <c r="J74" s="28"/>
      <c r="K74" s="28"/>
      <c r="L74" s="28"/>
      <c r="M74" s="28"/>
      <c r="N74" s="28"/>
      <c r="O74" s="28"/>
      <c r="P74" s="28"/>
      <c r="Q74" s="2"/>
      <c r="R74" s="2"/>
      <c r="S74" s="2"/>
      <c r="T74" s="2"/>
      <c r="U74" s="2"/>
      <c r="V74" s="2"/>
    </row>
    <row r="75" spans="1:22" ht="135" x14ac:dyDescent="0.25">
      <c r="A75" s="8" t="s">
        <v>93</v>
      </c>
      <c r="B75" s="11" t="s">
        <v>74</v>
      </c>
      <c r="C75" s="10" t="s">
        <v>111</v>
      </c>
      <c r="D75" s="10">
        <v>0.18</v>
      </c>
      <c r="E75" s="19">
        <v>0.2</v>
      </c>
      <c r="F75" s="10">
        <v>0.2</v>
      </c>
      <c r="G75" s="10">
        <v>0.2</v>
      </c>
      <c r="H75" s="10">
        <v>0.2</v>
      </c>
      <c r="I75" s="40" t="s">
        <v>157</v>
      </c>
      <c r="J75" s="28"/>
      <c r="K75" s="28"/>
      <c r="L75" s="28"/>
      <c r="M75" s="28"/>
      <c r="N75" s="28"/>
      <c r="O75" s="28"/>
      <c r="P75" s="28"/>
      <c r="Q75" s="2"/>
      <c r="R75" s="2"/>
      <c r="S75" s="2"/>
      <c r="T75" s="2"/>
      <c r="U75" s="2"/>
      <c r="V75" s="2"/>
    </row>
    <row r="76" spans="1:22" ht="135" x14ac:dyDescent="0.25">
      <c r="A76" s="8" t="s">
        <v>94</v>
      </c>
      <c r="B76" s="11" t="s">
        <v>75</v>
      </c>
      <c r="C76" s="10" t="s">
        <v>114</v>
      </c>
      <c r="D76" s="10">
        <v>0.01</v>
      </c>
      <c r="E76" s="19">
        <v>0.01</v>
      </c>
      <c r="F76" s="10">
        <v>0.01</v>
      </c>
      <c r="G76" s="10">
        <v>0.01</v>
      </c>
      <c r="H76" s="10">
        <v>0.01</v>
      </c>
      <c r="I76" s="40" t="s">
        <v>158</v>
      </c>
      <c r="J76" s="28"/>
      <c r="K76" s="28"/>
      <c r="L76" s="28"/>
      <c r="M76" s="28"/>
      <c r="N76" s="28"/>
      <c r="O76" s="28"/>
      <c r="P76" s="28"/>
      <c r="Q76" s="2"/>
      <c r="R76" s="2"/>
      <c r="S76" s="2"/>
      <c r="T76" s="2"/>
      <c r="U76" s="2"/>
      <c r="V76" s="2"/>
    </row>
    <row r="77" spans="1:22" ht="120" x14ac:dyDescent="0.25">
      <c r="A77" s="8" t="s">
        <v>95</v>
      </c>
      <c r="B77" s="11" t="s">
        <v>76</v>
      </c>
      <c r="C77" s="10" t="s">
        <v>112</v>
      </c>
      <c r="D77" s="10">
        <v>0.8</v>
      </c>
      <c r="E77" s="19">
        <v>0.83</v>
      </c>
      <c r="F77" s="10">
        <v>0.8</v>
      </c>
      <c r="G77" s="10">
        <v>0.8</v>
      </c>
      <c r="H77" s="10">
        <v>0.8</v>
      </c>
      <c r="I77" s="40" t="s">
        <v>159</v>
      </c>
      <c r="J77" s="28"/>
      <c r="K77" s="28"/>
      <c r="L77" s="28"/>
      <c r="M77" s="28"/>
      <c r="N77" s="28"/>
      <c r="O77" s="28"/>
      <c r="P77" s="28"/>
      <c r="Q77" s="2"/>
      <c r="R77" s="2"/>
      <c r="S77" s="2"/>
      <c r="T77" s="2"/>
      <c r="U77" s="2"/>
      <c r="V77" s="2"/>
    </row>
    <row r="78" spans="1:22" ht="135" x14ac:dyDescent="0.25">
      <c r="A78" s="8" t="s">
        <v>96</v>
      </c>
      <c r="B78" s="11" t="s">
        <v>77</v>
      </c>
      <c r="C78" s="10" t="s">
        <v>112</v>
      </c>
      <c r="D78" s="10">
        <v>3.72</v>
      </c>
      <c r="E78" s="19">
        <v>3.23</v>
      </c>
      <c r="F78" s="35">
        <v>3</v>
      </c>
      <c r="G78" s="35">
        <v>3</v>
      </c>
      <c r="H78" s="35">
        <v>3</v>
      </c>
      <c r="I78" s="40" t="s">
        <v>160</v>
      </c>
      <c r="J78" s="28"/>
      <c r="K78" s="28"/>
      <c r="L78" s="28"/>
      <c r="M78" s="28"/>
      <c r="N78" s="28"/>
      <c r="O78" s="28"/>
      <c r="P78" s="28"/>
      <c r="Q78" s="2"/>
      <c r="R78" s="2"/>
      <c r="S78" s="2"/>
      <c r="T78" s="2"/>
      <c r="U78" s="2"/>
      <c r="V78" s="2"/>
    </row>
    <row r="79" spans="1:22" ht="126" customHeight="1" x14ac:dyDescent="0.25">
      <c r="A79" s="69">
        <v>41</v>
      </c>
      <c r="B79" s="71" t="s">
        <v>79</v>
      </c>
      <c r="C79" s="10" t="s">
        <v>115</v>
      </c>
      <c r="D79" s="10" t="s">
        <v>116</v>
      </c>
      <c r="E79" s="19">
        <v>93</v>
      </c>
      <c r="F79" s="10"/>
      <c r="G79" s="10"/>
      <c r="H79" s="10"/>
      <c r="I79" s="40" t="s">
        <v>137</v>
      </c>
      <c r="J79" s="12"/>
      <c r="K79" s="12"/>
      <c r="L79" s="12"/>
      <c r="M79" s="12"/>
      <c r="N79" s="12"/>
      <c r="O79" s="12"/>
      <c r="P79" s="12"/>
    </row>
    <row r="80" spans="1:22" ht="123.75" customHeight="1" x14ac:dyDescent="0.25">
      <c r="A80" s="70"/>
      <c r="B80" s="71"/>
      <c r="C80" s="10" t="s">
        <v>115</v>
      </c>
      <c r="D80" s="16" t="s">
        <v>116</v>
      </c>
      <c r="E80" s="19">
        <v>80.400000000000006</v>
      </c>
      <c r="F80" s="16"/>
      <c r="G80" s="16"/>
      <c r="H80" s="16"/>
      <c r="I80" s="40" t="s">
        <v>172</v>
      </c>
      <c r="J80" s="12"/>
      <c r="K80" s="12"/>
      <c r="L80" s="12"/>
      <c r="M80" s="12"/>
      <c r="N80" s="12"/>
      <c r="O80" s="12"/>
      <c r="P80" s="12"/>
    </row>
    <row r="81" spans="3:16" x14ac:dyDescent="0.25">
      <c r="C81" s="12"/>
      <c r="D81" s="12"/>
      <c r="E81" s="21"/>
      <c r="F81" s="12"/>
      <c r="G81" s="12"/>
      <c r="H81" s="12"/>
      <c r="I81" s="26"/>
      <c r="J81" s="12"/>
      <c r="K81" s="12"/>
      <c r="L81" s="12"/>
      <c r="M81" s="12"/>
      <c r="N81" s="12"/>
      <c r="O81" s="12"/>
      <c r="P81" s="12"/>
    </row>
    <row r="82" spans="3:16" x14ac:dyDescent="0.25">
      <c r="C82" s="12"/>
      <c r="D82" s="12"/>
      <c r="E82" s="21"/>
      <c r="F82" s="12"/>
      <c r="G82" s="12"/>
      <c r="H82" s="12"/>
      <c r="I82" s="26"/>
      <c r="J82" s="12"/>
      <c r="K82" s="12"/>
      <c r="L82" s="12"/>
      <c r="M82" s="12"/>
      <c r="N82" s="12"/>
      <c r="O82" s="12"/>
      <c r="P82" s="12"/>
    </row>
  </sheetData>
  <mergeCells count="18">
    <mergeCell ref="A41:I41"/>
    <mergeCell ref="A44:I44"/>
    <mergeCell ref="A79:A80"/>
    <mergeCell ref="B79:B80"/>
    <mergeCell ref="A25:I25"/>
    <mergeCell ref="A52:I52"/>
    <mergeCell ref="A57:I57"/>
    <mergeCell ref="A66:I66"/>
    <mergeCell ref="A2:I2"/>
    <mergeCell ref="A1:I1"/>
    <mergeCell ref="A5:B5"/>
    <mergeCell ref="D3:H3"/>
    <mergeCell ref="A34:I34"/>
    <mergeCell ref="A21:I21"/>
    <mergeCell ref="A6:I6"/>
    <mergeCell ref="C3:C4"/>
    <mergeCell ref="I3:I4"/>
    <mergeCell ref="A3:B4"/>
  </mergeCells>
  <pageMargins left="0.7" right="0.7" top="0.75" bottom="0.75" header="0.3" footer="0.3"/>
  <pageSetup paperSize="9" scale="88" orientation="landscape" r:id="rId1"/>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Лист2</vt:lpstr>
      <vt:lpstr>Лист1!Область_печати</vt:lpstr>
      <vt:lpstr>Лист2!Область_печати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2024-04-17T04:21:00Z</dcterms:modified>
</cp:coreProperties>
</file>